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88E0861C-9D2A-4CFA-B3D6-E8A0BC706B91}" xr6:coauthVersionLast="47" xr6:coauthVersionMax="47" xr10:uidLastSave="{00000000-0000-0000-0000-000000000000}"/>
  <bookViews>
    <workbookView xWindow="-120" yWindow="-120" windowWidth="20730" windowHeight="11040" tabRatio="833" xr2:uid="{00000000-000D-0000-FFFF-FFFF00000000}"/>
  </bookViews>
  <sheets>
    <sheet name="CAB Hasta 9,9" sheetId="1" r:id="rId1"/>
    <sheet name="CAB 10-16,9" sheetId="64" r:id="rId2"/>
    <sheet name="CAB 17-24,9" sheetId="58656" r:id="rId3"/>
    <sheet name="CAB 25 Al Max" sheetId="111" r:id="rId4"/>
    <sheet name="DAM" sheetId="110" r:id="rId5"/>
    <sheet name="SIN VENTAJA DAMAS Y CABALLEROS" sheetId="101" r:id="rId6"/>
    <sheet name="HORARIOS SABADO" sheetId="58665" r:id="rId7"/>
    <sheet name="HORARIOS DOMINGO" sheetId="58664" r:id="rId8"/>
    <sheet name="CUADRO DE GANADORES" sheetId="58659" r:id="rId9"/>
  </sheets>
  <calcPr calcId="191029"/>
  <fileRecoveryPr autoRecover="0"/>
</workbook>
</file>

<file path=xl/calcChain.xml><?xml version="1.0" encoding="utf-8"?>
<calcChain xmlns="http://schemas.openxmlformats.org/spreadsheetml/2006/main">
  <c r="G30" i="101" l="1"/>
  <c r="G28" i="101"/>
  <c r="G32" i="101"/>
  <c r="G33" i="101"/>
  <c r="G17" i="101"/>
  <c r="G18" i="101"/>
  <c r="G19" i="101"/>
  <c r="G31" i="101"/>
  <c r="G29" i="101"/>
  <c r="G34" i="101"/>
  <c r="G26" i="101"/>
  <c r="G21" i="101"/>
  <c r="G16" i="101"/>
  <c r="G20" i="101"/>
  <c r="G22" i="101"/>
  <c r="G23" i="101"/>
  <c r="G27" i="101"/>
  <c r="G25" i="101"/>
  <c r="G14" i="101"/>
  <c r="G24" i="101"/>
  <c r="G15" i="101"/>
  <c r="G13" i="101"/>
  <c r="G16" i="58659"/>
  <c r="F16" i="58659"/>
  <c r="E16" i="58659"/>
  <c r="D16" i="58659"/>
  <c r="C16" i="58659"/>
  <c r="B16" i="58659"/>
  <c r="H15" i="110"/>
  <c r="H14" i="110"/>
  <c r="G15" i="110"/>
  <c r="G14" i="110"/>
  <c r="G31" i="1"/>
  <c r="G65" i="101"/>
  <c r="G64" i="101"/>
  <c r="G66" i="101"/>
  <c r="G55" i="101"/>
  <c r="G63" i="101"/>
  <c r="G62" i="101"/>
  <c r="G60" i="101"/>
  <c r="G56" i="101"/>
  <c r="G58" i="101"/>
  <c r="G54" i="101"/>
  <c r="G53" i="101"/>
  <c r="G57" i="101"/>
  <c r="G46" i="101"/>
  <c r="G45" i="101"/>
  <c r="G51" i="101"/>
  <c r="G59" i="101"/>
  <c r="G61" i="101"/>
  <c r="G47" i="101"/>
  <c r="G49" i="101"/>
  <c r="G52" i="101"/>
  <c r="G48" i="101"/>
  <c r="G50" i="101"/>
  <c r="G41" i="101"/>
  <c r="G44" i="101"/>
  <c r="G43" i="101"/>
  <c r="G42" i="101"/>
  <c r="G39" i="101"/>
  <c r="G40" i="101"/>
  <c r="G37" i="101"/>
  <c r="G36" i="101"/>
  <c r="G38" i="101"/>
  <c r="G35" i="101"/>
  <c r="G74" i="101"/>
  <c r="G71" i="101"/>
  <c r="G73" i="101"/>
  <c r="G70" i="101"/>
  <c r="G72" i="101"/>
  <c r="H16" i="58659" l="1"/>
  <c r="I16" i="58659" s="1"/>
  <c r="F53" i="58664"/>
  <c r="F51" i="58664"/>
  <c r="F50" i="58664"/>
  <c r="F49" i="58664"/>
  <c r="F45" i="58664"/>
  <c r="F43" i="58664"/>
  <c r="F42" i="58664"/>
  <c r="F41" i="58664"/>
  <c r="F40" i="58664"/>
  <c r="F38" i="58664"/>
  <c r="F37" i="58664"/>
  <c r="F36" i="58664"/>
  <c r="A32" i="58664"/>
  <c r="F26" i="58664"/>
  <c r="F25" i="58664"/>
  <c r="F24" i="58664"/>
  <c r="F23" i="58664"/>
  <c r="F22" i="58664"/>
  <c r="F21" i="58664"/>
  <c r="F20" i="58664"/>
  <c r="F19" i="58664"/>
  <c r="F18" i="58664"/>
  <c r="F16" i="58664"/>
  <c r="F15" i="58664"/>
  <c r="F14" i="58664"/>
  <c r="F13" i="58664"/>
  <c r="F12" i="58664"/>
  <c r="F11" i="58664"/>
  <c r="F10" i="58664"/>
  <c r="F9" i="58664"/>
  <c r="G26" i="58664"/>
  <c r="G53" i="58664" l="1"/>
  <c r="F23" i="58665"/>
  <c r="F22" i="58665"/>
  <c r="F21" i="58665"/>
  <c r="F20" i="58665"/>
  <c r="F19" i="58665"/>
  <c r="F17" i="58665"/>
  <c r="F16" i="58665"/>
  <c r="F15" i="58665"/>
  <c r="F14" i="58665"/>
  <c r="F13" i="58665"/>
  <c r="F12" i="58665"/>
  <c r="F11" i="58665"/>
  <c r="F10" i="58665"/>
  <c r="F9" i="58665"/>
  <c r="F8" i="58665"/>
  <c r="G26" i="58665" s="1"/>
  <c r="K13" i="64" l="1"/>
  <c r="F54" i="58665" l="1"/>
  <c r="F52" i="58665"/>
  <c r="F51" i="58665"/>
  <c r="F47" i="58665"/>
  <c r="F46" i="58665"/>
  <c r="F45" i="58665"/>
  <c r="F42" i="58665"/>
  <c r="F41" i="58665"/>
  <c r="F40" i="58665"/>
  <c r="F39" i="58665"/>
  <c r="F38" i="58665"/>
  <c r="F37" i="58665"/>
  <c r="A33" i="58665"/>
  <c r="G54" i="58665" l="1"/>
  <c r="K17" i="110"/>
  <c r="K16" i="110"/>
  <c r="K14" i="110"/>
  <c r="K13" i="110"/>
  <c r="G16" i="110"/>
  <c r="H16" i="110" s="1"/>
  <c r="G13" i="110"/>
  <c r="H13" i="110" s="1"/>
  <c r="G17" i="110"/>
  <c r="H17" i="110" s="1"/>
  <c r="K74" i="101"/>
  <c r="K73" i="101"/>
  <c r="K72" i="101"/>
  <c r="K71" i="101"/>
  <c r="K70" i="101"/>
  <c r="K16" i="111"/>
  <c r="K15" i="111"/>
  <c r="K14" i="111"/>
  <c r="K13" i="111"/>
  <c r="K14" i="58656"/>
  <c r="K15" i="58656"/>
  <c r="K16" i="58656"/>
  <c r="K17" i="58656"/>
  <c r="K18" i="58656"/>
  <c r="K19" i="58656"/>
  <c r="K20" i="58656"/>
  <c r="K21" i="58656"/>
  <c r="K22" i="58656"/>
  <c r="K23" i="58656"/>
  <c r="G14" i="111"/>
  <c r="H14" i="111" s="1"/>
  <c r="G15" i="111"/>
  <c r="H15" i="111" s="1"/>
  <c r="G13" i="111"/>
  <c r="H13" i="111" s="1"/>
  <c r="G16" i="111"/>
  <c r="H16" i="111" s="1"/>
  <c r="G13" i="58656"/>
  <c r="H13" i="58656" s="1"/>
  <c r="G16" i="58656"/>
  <c r="H16" i="58656" s="1"/>
  <c r="G23" i="58656"/>
  <c r="H23" i="58656" s="1"/>
  <c r="G21" i="58656"/>
  <c r="H21" i="58656" s="1"/>
  <c r="G18" i="58656"/>
  <c r="H18" i="58656" s="1"/>
  <c r="G19" i="58656"/>
  <c r="H19" i="58656" s="1"/>
  <c r="G14" i="58656"/>
  <c r="H14" i="58656" s="1"/>
  <c r="G17" i="58656"/>
  <c r="H17" i="58656" s="1"/>
  <c r="G20" i="58656"/>
  <c r="H20" i="58656" s="1"/>
  <c r="G15" i="58656"/>
  <c r="H15" i="58656" s="1"/>
  <c r="G22" i="58656"/>
  <c r="H22" i="58656" s="1"/>
  <c r="G25" i="64"/>
  <c r="H25" i="64" s="1"/>
  <c r="G23" i="64"/>
  <c r="H23" i="64" s="1"/>
  <c r="G26" i="64"/>
  <c r="H26" i="64" s="1"/>
  <c r="G24" i="64"/>
  <c r="H24" i="64" s="1"/>
  <c r="G14" i="64"/>
  <c r="H14" i="64" s="1"/>
  <c r="G21" i="64"/>
  <c r="H21" i="64" s="1"/>
  <c r="G28" i="64"/>
  <c r="H28" i="64" s="1"/>
  <c r="G20" i="64"/>
  <c r="H20" i="64" s="1"/>
  <c r="G19" i="64"/>
  <c r="H19" i="64" s="1"/>
  <c r="G17" i="64"/>
  <c r="H17" i="64" s="1"/>
  <c r="G18" i="64"/>
  <c r="H18" i="64" s="1"/>
  <c r="G22" i="64"/>
  <c r="H22" i="64" s="1"/>
  <c r="G29" i="64"/>
  <c r="H29" i="64" s="1"/>
  <c r="G13" i="64"/>
  <c r="H13" i="64" s="1"/>
  <c r="G15" i="64"/>
  <c r="H15" i="64" s="1"/>
  <c r="G16" i="64"/>
  <c r="H16" i="64" s="1"/>
  <c r="G27" i="64"/>
  <c r="H27" i="64" s="1"/>
  <c r="G15" i="1"/>
  <c r="H15" i="1" s="1"/>
  <c r="G25" i="1"/>
  <c r="H25" i="1" s="1"/>
  <c r="G17" i="1"/>
  <c r="H17" i="1" s="1"/>
  <c r="G18" i="1"/>
  <c r="H18" i="1" s="1"/>
  <c r="G19" i="1"/>
  <c r="H19" i="1" s="1"/>
  <c r="G27" i="1"/>
  <c r="H27" i="1" s="1"/>
  <c r="H31" i="1"/>
  <c r="G24" i="1"/>
  <c r="H24" i="1" s="1"/>
  <c r="G26" i="1"/>
  <c r="H26" i="1" s="1"/>
  <c r="G20" i="1"/>
  <c r="H20" i="1" s="1"/>
  <c r="G32" i="1"/>
  <c r="H32" i="1" s="1"/>
  <c r="G23" i="1"/>
  <c r="H23" i="1" s="1"/>
  <c r="G21" i="1"/>
  <c r="H21" i="1" s="1"/>
  <c r="G14" i="1"/>
  <c r="H14" i="1" s="1"/>
  <c r="G13" i="1"/>
  <c r="H13" i="1" s="1"/>
  <c r="G33" i="1"/>
  <c r="H33" i="1" s="1"/>
  <c r="G22" i="1"/>
  <c r="H22" i="1" s="1"/>
  <c r="G28" i="1"/>
  <c r="H28" i="1" s="1"/>
  <c r="G29" i="1"/>
  <c r="H29" i="1" s="1"/>
  <c r="G16" i="1"/>
  <c r="H16" i="1" s="1"/>
  <c r="G30" i="1"/>
  <c r="H30" i="1" s="1"/>
  <c r="K14" i="101"/>
  <c r="K15" i="101"/>
  <c r="K16" i="101"/>
  <c r="K17" i="101"/>
  <c r="K18" i="101"/>
  <c r="K19" i="101"/>
  <c r="K20" i="101"/>
  <c r="K21" i="101"/>
  <c r="K22" i="101"/>
  <c r="K23" i="101"/>
  <c r="K24" i="101"/>
  <c r="K25" i="101"/>
  <c r="K26" i="101"/>
  <c r="K27" i="101"/>
  <c r="K28" i="101"/>
  <c r="K29" i="101"/>
  <c r="K30" i="101"/>
  <c r="K31" i="101"/>
  <c r="K32" i="101"/>
  <c r="K33" i="101"/>
  <c r="K34" i="101"/>
  <c r="K35" i="101"/>
  <c r="K36" i="101"/>
  <c r="K37" i="101"/>
  <c r="K38" i="101"/>
  <c r="K39" i="101"/>
  <c r="K40" i="101"/>
  <c r="K41" i="101"/>
  <c r="K42" i="101"/>
  <c r="K43" i="101"/>
  <c r="K44" i="101"/>
  <c r="K45" i="101"/>
  <c r="K46" i="101"/>
  <c r="K47" i="101"/>
  <c r="K48" i="101"/>
  <c r="K49" i="101"/>
  <c r="K50" i="101"/>
  <c r="K51" i="101"/>
  <c r="K52" i="101"/>
  <c r="K53" i="101"/>
  <c r="K54" i="101"/>
  <c r="K55" i="101"/>
  <c r="K56" i="101"/>
  <c r="K57" i="101"/>
  <c r="K58" i="101"/>
  <c r="K59" i="101"/>
  <c r="K60" i="101"/>
  <c r="K61" i="101"/>
  <c r="K62" i="101"/>
  <c r="K63" i="101"/>
  <c r="K64" i="101"/>
  <c r="K65" i="101"/>
  <c r="K66" i="101"/>
  <c r="E41" i="58659"/>
  <c r="E40" i="58659"/>
  <c r="G11" i="58659" l="1"/>
  <c r="F11" i="58659"/>
  <c r="E11" i="58659"/>
  <c r="D11" i="58659"/>
  <c r="C11" i="58659"/>
  <c r="B11" i="58659"/>
  <c r="G10" i="58659"/>
  <c r="F10" i="58659"/>
  <c r="E10" i="58659"/>
  <c r="D10" i="58659"/>
  <c r="C10" i="58659"/>
  <c r="B10" i="58659"/>
  <c r="G21" i="58659"/>
  <c r="F21" i="58659"/>
  <c r="E21" i="58659"/>
  <c r="D21" i="58659"/>
  <c r="C21" i="58659"/>
  <c r="B21" i="58659"/>
  <c r="G20" i="58659"/>
  <c r="F20" i="58659"/>
  <c r="H20" i="58659" s="1"/>
  <c r="E20" i="58659"/>
  <c r="D20" i="58659"/>
  <c r="C20" i="58659"/>
  <c r="B20" i="58659"/>
  <c r="A18" i="58659"/>
  <c r="K13" i="58656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G34" i="1"/>
  <c r="H34" i="1" s="1"/>
  <c r="H10" i="58659" l="1"/>
  <c r="H21" i="58659"/>
  <c r="I21" i="58659" s="1"/>
  <c r="H11" i="58659"/>
  <c r="I20" i="58659"/>
  <c r="G26" i="58659"/>
  <c r="F26" i="58659"/>
  <c r="E26" i="58659"/>
  <c r="D26" i="58659"/>
  <c r="C26" i="58659"/>
  <c r="B26" i="58659"/>
  <c r="H26" i="58659" l="1"/>
  <c r="A9" i="101"/>
  <c r="K13" i="101"/>
  <c r="K28" i="64" l="1"/>
  <c r="K29" i="64"/>
  <c r="A4" i="58659"/>
  <c r="A1" i="58659"/>
  <c r="A9" i="58656"/>
  <c r="A9" i="111"/>
  <c r="A9" i="110"/>
  <c r="G25" i="58659"/>
  <c r="F25" i="58659"/>
  <c r="E25" i="58659"/>
  <c r="D25" i="58659"/>
  <c r="C25" i="58659"/>
  <c r="B25" i="58659"/>
  <c r="H25" i="58659" l="1"/>
  <c r="K15" i="64" l="1"/>
  <c r="K14" i="64"/>
  <c r="K13" i="1" l="1"/>
  <c r="G31" i="58659" l="1"/>
  <c r="F31" i="58659"/>
  <c r="E31" i="58659"/>
  <c r="D31" i="58659"/>
  <c r="C31" i="58659"/>
  <c r="B31" i="58659"/>
  <c r="K15" i="110" l="1"/>
  <c r="K27" i="64"/>
  <c r="K26" i="64"/>
  <c r="K25" i="64"/>
  <c r="K24" i="64"/>
  <c r="K23" i="64"/>
  <c r="K22" i="64"/>
  <c r="K21" i="64"/>
  <c r="K20" i="64"/>
  <c r="K19" i="64"/>
  <c r="K18" i="64"/>
  <c r="K17" i="64"/>
  <c r="K16" i="64"/>
  <c r="D46" i="58659" l="1"/>
  <c r="D45" i="58659"/>
  <c r="D41" i="58659"/>
  <c r="D40" i="58659"/>
  <c r="D36" i="58659"/>
  <c r="D35" i="58659"/>
  <c r="C46" i="58659"/>
  <c r="C45" i="58659"/>
  <c r="C41" i="58659"/>
  <c r="C40" i="58659"/>
  <c r="C36" i="58659"/>
  <c r="C35" i="58659"/>
  <c r="A13" i="58659"/>
  <c r="H31" i="58659" l="1"/>
  <c r="I31" i="58659" s="1"/>
  <c r="A8" i="110" l="1"/>
  <c r="A6" i="110"/>
  <c r="A6" i="101" s="1"/>
  <c r="A5" i="110"/>
  <c r="A5" i="101" s="1"/>
  <c r="A4" i="110"/>
  <c r="A4" i="101" s="1"/>
  <c r="A8" i="111"/>
  <c r="A6" i="111"/>
  <c r="A5" i="111"/>
  <c r="A4" i="111"/>
  <c r="A8" i="58656"/>
  <c r="A6" i="58656"/>
  <c r="A5" i="58656"/>
  <c r="A8" i="64"/>
  <c r="A6" i="64"/>
  <c r="A5" i="64"/>
  <c r="A4" i="58656" l="1"/>
  <c r="G36" i="58659" l="1"/>
  <c r="F36" i="58659"/>
  <c r="E36" i="58659"/>
  <c r="B36" i="58659"/>
  <c r="I36" i="58659" l="1"/>
  <c r="H36" i="58659"/>
  <c r="A9" i="64" l="1"/>
  <c r="A4" i="64"/>
  <c r="G46" i="58659"/>
  <c r="F46" i="58659"/>
  <c r="E46" i="58659"/>
  <c r="B46" i="58659"/>
  <c r="G45" i="58659"/>
  <c r="F45" i="58659"/>
  <c r="E45" i="58659"/>
  <c r="B45" i="58659"/>
  <c r="G41" i="58659"/>
  <c r="F41" i="58659"/>
  <c r="B41" i="58659"/>
  <c r="G40" i="58659"/>
  <c r="F40" i="58659"/>
  <c r="B40" i="58659"/>
  <c r="G35" i="58659"/>
  <c r="F35" i="58659"/>
  <c r="E35" i="58659"/>
  <c r="B35" i="58659"/>
  <c r="A43" i="58659"/>
  <c r="A38" i="58659"/>
  <c r="A33" i="58659"/>
  <c r="A28" i="58659"/>
  <c r="A7" i="58659"/>
  <c r="A6" i="58659"/>
  <c r="A5" i="58659"/>
  <c r="A3" i="58659"/>
  <c r="A2" i="58659"/>
  <c r="H40" i="58659"/>
  <c r="H35" i="58659"/>
  <c r="H45" i="58659" l="1"/>
  <c r="H46" i="58659"/>
  <c r="H41" i="58659"/>
  <c r="I46" i="58659"/>
  <c r="I40" i="58659"/>
  <c r="I35" i="58659"/>
  <c r="I45" i="58659" l="1"/>
  <c r="I41" i="58659"/>
</calcChain>
</file>

<file path=xl/sharedStrings.xml><?xml version="1.0" encoding="utf-8"?>
<sst xmlns="http://schemas.openxmlformats.org/spreadsheetml/2006/main" count="906" uniqueCount="184">
  <si>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</si>
  <si>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</si>
  <si>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</si>
  <si>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</si>
  <si>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</si>
  <si>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</si>
  <si>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</si>
  <si>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</si>
  <si>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CLUB</t>
  </si>
  <si>
    <t>--</t>
  </si>
  <si>
    <t>JUGADORA</t>
  </si>
  <si>
    <t>1°</t>
  </si>
  <si>
    <t>2°</t>
  </si>
  <si>
    <t>INDEX</t>
  </si>
  <si>
    <t>CABALLEROS CATEGORIA HASTA 9.9</t>
  </si>
  <si>
    <t>CABALLEROS CATEGORIA 10-16.9</t>
  </si>
  <si>
    <t>CABALLEROS CATEGORIA 17-24.9</t>
  </si>
  <si>
    <t>CABALLEROS CATEGORIA 25 AL MAXIMO</t>
  </si>
  <si>
    <t>1° NETO</t>
  </si>
  <si>
    <t>2° NETO</t>
  </si>
  <si>
    <t>VILLA GESELL</t>
  </si>
  <si>
    <t>GOLF CLUB</t>
  </si>
  <si>
    <t>DOS VUELTAS DE 9 HOYOS MEDAL PLAY</t>
  </si>
  <si>
    <t>DAMAS CATEGORIA UNICA</t>
  </si>
  <si>
    <t>F. NAC</t>
  </si>
  <si>
    <t>DESEMP</t>
  </si>
  <si>
    <t>DAMAS CATEGORIA SIN VENTAJA GENERAL</t>
  </si>
  <si>
    <t>CABALLEROS CATEGORIA SIN VENTAJA</t>
  </si>
  <si>
    <t>ULT, 9 H</t>
  </si>
  <si>
    <t>1° S/V</t>
  </si>
  <si>
    <t>2° S/V</t>
  </si>
  <si>
    <t>3° FECHA DEL RANKING DE MAYORES</t>
  </si>
  <si>
    <t>DESIERTO</t>
  </si>
  <si>
    <t>DOMINGO 15 DE JUNIO DE 2025</t>
  </si>
  <si>
    <t>FEDERACION REGIONAL DE GOLF MAR Y SIERRAS</t>
  </si>
  <si>
    <t>2° FECHA DEL RANKING DE MAYORES</t>
  </si>
  <si>
    <r>
      <rPr>
        <b/>
        <sz val="11"/>
        <color theme="5" tint="0.39997558519241921"/>
        <rFont val="Arial"/>
        <family val="2"/>
      </rPr>
      <t>DAMAS HASTA 19,9 INDEX</t>
    </r>
    <r>
      <rPr>
        <b/>
        <sz val="11"/>
        <color theme="3" tint="0.39997558519241921"/>
        <rFont val="Arial"/>
        <family val="2"/>
      </rPr>
      <t xml:space="preserve"> Y CABALLEROS HASTA 9,9 INDEX</t>
    </r>
  </si>
  <si>
    <t>HOYO 1</t>
  </si>
  <si>
    <t>ESCOLAR MARCELA AMANDA</t>
  </si>
  <si>
    <t>PABON LUCAS</t>
  </si>
  <si>
    <t>SUAREZ FELIPE DANIEL</t>
  </si>
  <si>
    <t>NUÑEZ SEGUNDO GUSTAVO</t>
  </si>
  <si>
    <t>BOZZO LETICIA</t>
  </si>
  <si>
    <t>MAIQUES ANA</t>
  </si>
  <si>
    <t>RAMACCIOTTI GONZALO</t>
  </si>
  <si>
    <t>GUIDO NAHUEL MATIAS</t>
  </si>
  <si>
    <t>RODRIGUES MARTIN N.</t>
  </si>
  <si>
    <t>COUYOUPETROU SANTIAGO</t>
  </si>
  <si>
    <t>PULETTI GUIDO</t>
  </si>
  <si>
    <t>NASIF YAIR MANUEL</t>
  </si>
  <si>
    <t>PANE SILVINA</t>
  </si>
  <si>
    <t>TAGLIAFERRI ADRIANA</t>
  </si>
  <si>
    <t>VILLANUEVA SILVIA</t>
  </si>
  <si>
    <t>CATTALO MARTIN ALEJANDRO</t>
  </si>
  <si>
    <t>GUARNACCIA BLAS</t>
  </si>
  <si>
    <t>GAIDO AGUSTIN</t>
  </si>
  <si>
    <t>GAIDO JORGE ALEJANDRO</t>
  </si>
  <si>
    <t>BARRETO RODRIGO</t>
  </si>
  <si>
    <t>CARREÑO ALVARO</t>
  </si>
  <si>
    <t>ZANETTA LEANDRO</t>
  </si>
  <si>
    <t>CARILO</t>
  </si>
  <si>
    <t>GOLF</t>
  </si>
  <si>
    <r>
      <rPr>
        <b/>
        <sz val="11"/>
        <color theme="5" tint="0.39997558519241921"/>
        <rFont val="Arial"/>
        <family val="2"/>
      </rPr>
      <t>DAMAS 20 AL MAXIMO INDEX</t>
    </r>
    <r>
      <rPr>
        <b/>
        <sz val="11"/>
        <color theme="3" tint="0.39997558519241921"/>
        <rFont val="Arial"/>
        <family val="2"/>
      </rPr>
      <t xml:space="preserve"> Y CABALLEROS 10 AL MAXIMO INDEX</t>
    </r>
  </si>
  <si>
    <t>LERNOUD VICTOR JORGE</t>
  </si>
  <si>
    <t>ALTAMIRANO HUGO</t>
  </si>
  <si>
    <t>CALLAU MANUEL</t>
  </si>
  <si>
    <t>CROVO FACUNDO</t>
  </si>
  <si>
    <t>SARAVI JUAN</t>
  </si>
  <si>
    <t>SERFATY MARCELO JOSE</t>
  </si>
  <si>
    <t>PICO JUAN FERNANDO</t>
  </si>
  <si>
    <t>MAIORANO NICOLAS</t>
  </si>
  <si>
    <t>MITTON FABIO ANIBAL</t>
  </si>
  <si>
    <t>MIRAVE PATRICIO</t>
  </si>
  <si>
    <t>GONZALEZ ALBERTO</t>
  </si>
  <si>
    <t>DEL RIO JUAN PABLO</t>
  </si>
  <si>
    <t>IVANI JONATHAN</t>
  </si>
  <si>
    <t>VOGT GERMAN</t>
  </si>
  <si>
    <t>LEONE ANDRES</t>
  </si>
  <si>
    <t>SENNO ANTONIO CEFERINO</t>
  </si>
  <si>
    <t>GOLFIERI SILVIA ESTER</t>
  </si>
  <si>
    <t>IANNONE PASCUAL</t>
  </si>
  <si>
    <t>LUNA EVERARDO</t>
  </si>
  <si>
    <t>PEREZ FERNANDEZ JUAN</t>
  </si>
  <si>
    <t>PONCE DE LEON OMAR</t>
  </si>
  <si>
    <t>SABORIDO HECTOR GABRIEL</t>
  </si>
  <si>
    <t>PIPKE MARTIN</t>
  </si>
  <si>
    <t>BRIANO TRISTAN</t>
  </si>
  <si>
    <t>BEPMALE LEONARDO</t>
  </si>
  <si>
    <t>MORGANTE ALFREDO</t>
  </si>
  <si>
    <t>BORDENAVE DANIEL</t>
  </si>
  <si>
    <t>CUFRE ROSANA</t>
  </si>
  <si>
    <t>CHOLOMONIUK MARIA FERNANDA</t>
  </si>
  <si>
    <t>TRISTAN FERNANDO</t>
  </si>
  <si>
    <t>BARRERA JOSE</t>
  </si>
  <si>
    <t>SABADO 14 DE JUNIO DE 2025</t>
  </si>
  <si>
    <t>TROISI RICARDO RUBEN</t>
  </si>
  <si>
    <t>ALVAREZ LEANDRO N</t>
  </si>
  <si>
    <t>CHIESA GABRIEL ANTONIO</t>
  </si>
  <si>
    <t>JARQUE JULIAN</t>
  </si>
  <si>
    <t>MARTINEZ IGNACIO</t>
  </si>
  <si>
    <t>MURILLO CLAUDIO</t>
  </si>
  <si>
    <t>SALVATI STEFANO</t>
  </si>
  <si>
    <t>TASSARA JULIO MATIAS</t>
  </si>
  <si>
    <t>BOZZO MARIA EUGENIA</t>
  </si>
  <si>
    <t>SALERES MARIA LOURDES</t>
  </si>
  <si>
    <t>HEIZENREDER PABLO GUILLERMO</t>
  </si>
  <si>
    <t>SAAVEDRA LUIS ALBERTO</t>
  </si>
  <si>
    <t>IPORRE RAUL</t>
  </si>
  <si>
    <t>ZARATE GERARDO</t>
  </si>
  <si>
    <t>BENITEZ MARCOS EXEQUIEL</t>
  </si>
  <si>
    <t>GARCIA GUSTAVO GASTON</t>
  </si>
  <si>
    <t>MENDEZ DANIEL</t>
  </si>
  <si>
    <t>DIAZ ALBERTO</t>
  </si>
  <si>
    <t>COX ANGEL NORBERTO</t>
  </si>
  <si>
    <t>PARADA ESTEBAN</t>
  </si>
  <si>
    <t>ELICHIRIBEHETY EDGARDO</t>
  </si>
  <si>
    <t>MUGUERZA CARLOS LORENZO</t>
  </si>
  <si>
    <t>DALUZ JUAN</t>
  </si>
  <si>
    <t>TROVATO RICARDO DANIEL</t>
  </si>
  <si>
    <t>TROVATO RUBEN OSVALDO</t>
  </si>
  <si>
    <t>LATTE ALEJANDRO</t>
  </si>
  <si>
    <t>MENDEZ JUAN M.</t>
  </si>
  <si>
    <t>CORDA GUILLERMO OSVALDO</t>
  </si>
  <si>
    <t>LOPEZ RAUL</t>
  </si>
  <si>
    <t>INCAUGARAT FERNADO</t>
  </si>
  <si>
    <t>MAGADAN ALEJANDRO OSCAR</t>
  </si>
  <si>
    <t>MONTEIRO VICTOR ALBERTO</t>
  </si>
  <si>
    <t>SAEZ CLAUDIO</t>
  </si>
  <si>
    <t>DIAZ ADRIAN</t>
  </si>
  <si>
    <t>CEJAS FERNANDO GASTON</t>
  </si>
  <si>
    <t>BAIMLER MIGUEL ANGEL</t>
  </si>
  <si>
    <t>RODRIGUEZ MARCELO ANDRES</t>
  </si>
  <si>
    <t>FARIAS GRACIELA</t>
  </si>
  <si>
    <t>SUAREZ ALEJANDRO CESAR</t>
  </si>
  <si>
    <t>CARRION ARNALDO D</t>
  </si>
  <si>
    <t>NGC</t>
  </si>
  <si>
    <t>GCHCC</t>
  </si>
  <si>
    <t>SPGC</t>
  </si>
  <si>
    <t>VGGC</t>
  </si>
  <si>
    <t>DALUZ JUAN FERNANDO</t>
  </si>
  <si>
    <t>CMDP</t>
  </si>
  <si>
    <t>MDPGC</t>
  </si>
  <si>
    <t>GLCE</t>
  </si>
  <si>
    <t>LPSA</t>
  </si>
  <si>
    <t>STGC</t>
  </si>
  <si>
    <t>MENDEZ JUAN MANUEL</t>
  </si>
  <si>
    <t>EVTGC</t>
  </si>
  <si>
    <t>TGC</t>
  </si>
  <si>
    <t>INCAURGARAT FERNANDO</t>
  </si>
  <si>
    <t>LOPEZ RAUL CESAR</t>
  </si>
  <si>
    <t>CARRION ARNALDO DARIO</t>
  </si>
  <si>
    <t>P</t>
  </si>
  <si>
    <t>T</t>
  </si>
  <si>
    <t>ML</t>
  </si>
  <si>
    <t>ELISSONDO MANUEL</t>
  </si>
  <si>
    <t>CSCPGB</t>
  </si>
  <si>
    <t>BOTTCHER SEBASTIAN</t>
  </si>
  <si>
    <t>GIORGIO FEDERICO</t>
  </si>
  <si>
    <t>FARIAS PACHECO MIGUEL ANDRES</t>
  </si>
  <si>
    <t>MELLERA RODRIGO</t>
  </si>
  <si>
    <t>RODRIGUES MARTIN NAHUEL</t>
  </si>
  <si>
    <t>FLORES MAXIMILIANO</t>
  </si>
  <si>
    <t>SLAVIN ADRIANA</t>
  </si>
  <si>
    <t>SUAREZ FELIPE DANI</t>
  </si>
  <si>
    <t>TASSARA MATIAS</t>
  </si>
  <si>
    <t>HEIZENREDER PABLO</t>
  </si>
  <si>
    <t>SAAVEDRA LUIS</t>
  </si>
  <si>
    <t>GARCIA GUSTAVO GA</t>
  </si>
  <si>
    <t>BENITEZ MARCOS</t>
  </si>
  <si>
    <t>FILGUEIRA RISSO JAVIER</t>
  </si>
  <si>
    <t>MONTOREANO MATIAS</t>
  </si>
  <si>
    <t>BAIMLER MIGUEL</t>
  </si>
  <si>
    <t>SUAREZ ALEJANDRO</t>
  </si>
  <si>
    <t>SANCHEZ JAVIER</t>
  </si>
  <si>
    <t>COX ANGEL NORBE</t>
  </si>
  <si>
    <t>PORTAS PABLO</t>
  </si>
  <si>
    <t>RICCHEZZA ANTONIO OSVALDO</t>
  </si>
  <si>
    <t>SOCOLOBSKY CARLOS ARIEL</t>
  </si>
  <si>
    <t>ALONSO GABRIELA</t>
  </si>
  <si>
    <t>PLOVANICH GRACIELA</t>
  </si>
  <si>
    <t>TROVATO RICARDO D</t>
  </si>
  <si>
    <t>TROVATO RUBEN OS</t>
  </si>
  <si>
    <t>GALE PAULA GUILLERMINA</t>
  </si>
  <si>
    <t>ESTIFIQUE MONICA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</si>
</sst>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C0A]General"/>
    <numFmt numFmtId="165" formatCode="dd/mm/yyyy;@"/>
    <numFmt numFmtId="166" formatCode="[$-C0A]General"/>
  </numFmts>
  <fonts count="37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theme="1"/>
      <name val="Arial1"/>
    </font>
    <font>
      <b/>
      <u/>
      <sz val="15"/>
      <color indexed="10"/>
      <name val="Arial"/>
      <family val="2"/>
    </font>
    <font>
      <sz val="10"/>
      <name val="Arial"/>
      <family val="2"/>
    </font>
    <font>
      <sz val="15"/>
      <color rgb="FFFF0000"/>
      <name val="Arial"/>
      <family val="2"/>
    </font>
    <font>
      <b/>
      <sz val="15"/>
      <color rgb="FFFF0000"/>
      <name val="Arial"/>
      <family val="2"/>
    </font>
    <font>
      <sz val="10"/>
      <color rgb="FF0000FF"/>
      <name val="Arial"/>
      <family val="2"/>
    </font>
    <font>
      <sz val="15"/>
      <color rgb="FF0000FF"/>
      <name val="Arial"/>
      <family val="2"/>
    </font>
    <font>
      <b/>
      <sz val="20"/>
      <color indexed="10"/>
      <name val="Arial"/>
      <family val="2"/>
    </font>
    <font>
      <sz val="15"/>
      <name val="Wingdings 2"/>
      <family val="1"/>
      <charset val="2"/>
    </font>
    <font>
      <b/>
      <sz val="13"/>
      <name val="Arial"/>
      <family val="2"/>
    </font>
    <font>
      <b/>
      <sz val="15"/>
      <color rgb="FF008000"/>
      <name val="Arial"/>
      <family val="2"/>
    </font>
    <font>
      <sz val="13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5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4" fillId="0" borderId="0"/>
  </cellStyleXfs>
  <cellXfs count="1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5" xfId="0" quotePrefix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/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/>
    <xf numFmtId="0" fontId="5" fillId="0" borderId="18" xfId="0" applyFont="1" applyFill="1" applyBorder="1"/>
    <xf numFmtId="0" fontId="3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6" fontId="19" fillId="0" borderId="2" xfId="1" applyNumberFormat="1" applyFont="1" applyFill="1" applyBorder="1" applyAlignment="1">
      <alignment horizontal="center"/>
    </xf>
    <xf numFmtId="166" fontId="20" fillId="0" borderId="2" xfId="1" applyNumberFormat="1" applyFont="1" applyFill="1" applyBorder="1" applyAlignment="1">
      <alignment horizontal="center"/>
    </xf>
    <xf numFmtId="166" fontId="17" fillId="0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2" fillId="0" borderId="0" xfId="0" applyFont="1" applyFill="1"/>
    <xf numFmtId="0" fontId="23" fillId="0" borderId="16" xfId="0" applyNumberFormat="1" applyFont="1" applyFill="1" applyBorder="1" applyAlignment="1">
      <alignment horizontal="center"/>
    </xf>
    <xf numFmtId="14" fontId="18" fillId="6" borderId="16" xfId="0" applyNumberFormat="1" applyFont="1" applyFill="1" applyBorder="1"/>
    <xf numFmtId="0" fontId="1" fillId="0" borderId="13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3" fillId="0" borderId="12" xfId="0" quotePrefix="1" applyFont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65" fontId="11" fillId="0" borderId="25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16" fillId="0" borderId="0" xfId="0" applyFont="1"/>
    <xf numFmtId="0" fontId="23" fillId="0" borderId="6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13" xfId="0" quotePrefix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24" fillId="0" borderId="10" xfId="1" quotePrefix="1" applyNumberFormat="1" applyFont="1" applyBorder="1" applyAlignment="1">
      <alignment horizontal="center"/>
    </xf>
    <xf numFmtId="166" fontId="24" fillId="0" borderId="15" xfId="1" quotePrefix="1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8" fillId="0" borderId="0" xfId="0" applyFont="1"/>
    <xf numFmtId="0" fontId="31" fillId="0" borderId="0" xfId="0" applyFont="1"/>
    <xf numFmtId="0" fontId="16" fillId="0" borderId="29" xfId="0" applyFont="1" applyBorder="1"/>
    <xf numFmtId="0" fontId="16" fillId="0" borderId="30" xfId="0" applyFont="1" applyBorder="1"/>
    <xf numFmtId="0" fontId="16" fillId="0" borderId="31" xfId="0" applyFont="1" applyBorder="1"/>
    <xf numFmtId="20" fontId="13" fillId="0" borderId="32" xfId="0" applyNumberFormat="1" applyFont="1" applyBorder="1" applyAlignment="1">
      <alignment horizontal="center"/>
    </xf>
    <xf numFmtId="0" fontId="16" fillId="0" borderId="18" xfId="0" applyFont="1" applyBorder="1"/>
    <xf numFmtId="0" fontId="16" fillId="0" borderId="16" xfId="0" applyFont="1" applyBorder="1"/>
    <xf numFmtId="0" fontId="16" fillId="0" borderId="33" xfId="0" applyFont="1" applyBorder="1"/>
    <xf numFmtId="0" fontId="0" fillId="0" borderId="18" xfId="0" applyBorder="1"/>
    <xf numFmtId="0" fontId="0" fillId="0" borderId="16" xfId="0" applyBorder="1"/>
    <xf numFmtId="20" fontId="13" fillId="0" borderId="34" xfId="0" applyNumberFormat="1" applyFont="1" applyBorder="1" applyAlignment="1">
      <alignment horizontal="center"/>
    </xf>
    <xf numFmtId="0" fontId="16" fillId="0" borderId="11" xfId="0" applyFont="1" applyBorder="1"/>
    <xf numFmtId="0" fontId="16" fillId="0" borderId="35" xfId="0" applyFont="1" applyBorder="1"/>
    <xf numFmtId="0" fontId="16" fillId="0" borderId="36" xfId="0" applyFont="1" applyBorder="1"/>
    <xf numFmtId="0" fontId="35" fillId="10" borderId="1" xfId="0" applyFont="1" applyFill="1" applyBorder="1" applyAlignment="1">
      <alignment horizontal="center"/>
    </xf>
    <xf numFmtId="20" fontId="13" fillId="0" borderId="37" xfId="0" applyNumberFormat="1" applyFont="1" applyBorder="1" applyAlignment="1">
      <alignment horizontal="center"/>
    </xf>
    <xf numFmtId="0" fontId="0" fillId="0" borderId="31" xfId="0" applyBorder="1"/>
    <xf numFmtId="0" fontId="13" fillId="0" borderId="0" xfId="0" applyFont="1" applyAlignment="1">
      <alignment horizontal="center"/>
    </xf>
    <xf numFmtId="0" fontId="36" fillId="5" borderId="18" xfId="0" applyFont="1" applyFill="1" applyBorder="1"/>
    <xf numFmtId="0" fontId="36" fillId="5" borderId="30" xfId="0" applyFont="1" applyFill="1" applyBorder="1"/>
    <xf numFmtId="0" fontId="36" fillId="5" borderId="16" xfId="0" applyFont="1" applyFill="1" applyBorder="1"/>
    <xf numFmtId="0" fontId="16" fillId="0" borderId="21" xfId="0" applyFont="1" applyBorder="1"/>
    <xf numFmtId="0" fontId="16" fillId="0" borderId="39" xfId="0" applyFont="1" applyBorder="1"/>
    <xf numFmtId="0" fontId="16" fillId="0" borderId="2" xfId="0" applyFont="1" applyBorder="1"/>
    <xf numFmtId="0" fontId="16" fillId="0" borderId="1" xfId="0" applyFont="1" applyBorder="1"/>
    <xf numFmtId="0" fontId="16" fillId="0" borderId="32" xfId="0" applyFont="1" applyBorder="1"/>
    <xf numFmtId="0" fontId="36" fillId="5" borderId="33" xfId="0" applyFont="1" applyFill="1" applyBorder="1"/>
    <xf numFmtId="0" fontId="36" fillId="5" borderId="11" xfId="0" applyFont="1" applyFill="1" applyBorder="1"/>
    <xf numFmtId="0" fontId="13" fillId="0" borderId="0" xfId="0" applyFont="1" applyAlignment="1">
      <alignment horizontal="center"/>
    </xf>
    <xf numFmtId="0" fontId="18" fillId="5" borderId="18" xfId="0" applyFont="1" applyFill="1" applyBorder="1"/>
    <xf numFmtId="166" fontId="17" fillId="0" borderId="2" xfId="1" quotePrefix="1" applyNumberFormat="1" applyFont="1" applyFill="1" applyBorder="1" applyAlignment="1">
      <alignment horizontal="center"/>
    </xf>
    <xf numFmtId="166" fontId="20" fillId="0" borderId="2" xfId="1" quotePrefix="1" applyNumberFormat="1" applyFont="1" applyFill="1" applyBorder="1" applyAlignment="1">
      <alignment horizontal="center"/>
    </xf>
    <xf numFmtId="0" fontId="6" fillId="0" borderId="2" xfId="0" quotePrefix="1" applyFont="1" applyFill="1" applyBorder="1" applyAlignment="1">
      <alignment horizontal="center"/>
    </xf>
    <xf numFmtId="166" fontId="24" fillId="0" borderId="10" xfId="1" quotePrefix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1" xfId="0" applyFont="1" applyFill="1" applyBorder="1"/>
    <xf numFmtId="166" fontId="19" fillId="0" borderId="12" xfId="1" applyNumberFormat="1" applyFont="1" applyFill="1" applyBorder="1" applyAlignment="1">
      <alignment horizontal="center"/>
    </xf>
    <xf numFmtId="166" fontId="20" fillId="0" borderId="12" xfId="1" applyNumberFormat="1" applyFont="1" applyFill="1" applyBorder="1" applyAlignment="1">
      <alignment horizontal="center"/>
    </xf>
    <xf numFmtId="166" fontId="17" fillId="0" borderId="12" xfId="1" applyNumberFormat="1" applyFont="1" applyFill="1" applyBorder="1" applyAlignment="1">
      <alignment horizontal="center"/>
    </xf>
    <xf numFmtId="165" fontId="11" fillId="0" borderId="26" xfId="0" applyNumberFormat="1" applyFont="1" applyFill="1" applyBorder="1" applyAlignment="1">
      <alignment horizontal="center"/>
    </xf>
    <xf numFmtId="0" fontId="18" fillId="5" borderId="11" xfId="0" applyFont="1" applyFill="1" applyBorder="1"/>
    <xf numFmtId="166" fontId="17" fillId="0" borderId="12" xfId="1" quotePrefix="1" applyNumberFormat="1" applyFont="1" applyFill="1" applyBorder="1" applyAlignment="1">
      <alignment horizontal="center"/>
    </xf>
    <xf numFmtId="166" fontId="20" fillId="0" borderId="12" xfId="1" quotePrefix="1" applyNumberFormat="1" applyFont="1" applyFill="1" applyBorder="1" applyAlignment="1">
      <alignment horizontal="center"/>
    </xf>
    <xf numFmtId="0" fontId="6" fillId="0" borderId="12" xfId="0" quotePrefix="1" applyFont="1" applyFill="1" applyBorder="1" applyAlignment="1">
      <alignment horizontal="center"/>
    </xf>
    <xf numFmtId="166" fontId="24" fillId="0" borderId="15" xfId="1" quotePrefix="1" applyNumberFormat="1" applyFont="1" applyFill="1" applyBorder="1" applyAlignment="1">
      <alignment horizontal="center"/>
    </xf>
    <xf numFmtId="166" fontId="24" fillId="5" borderId="10" xfId="1" quotePrefix="1" applyNumberFormat="1" applyFont="1" applyFill="1" applyBorder="1" applyAlignment="1">
      <alignment horizontal="center"/>
    </xf>
    <xf numFmtId="166" fontId="24" fillId="5" borderId="10" xfId="1" applyNumberFormat="1" applyFont="1" applyFill="1" applyBorder="1" applyAlignment="1">
      <alignment horizontal="center"/>
    </xf>
    <xf numFmtId="0" fontId="0" fillId="0" borderId="36" xfId="0" applyBorder="1"/>
    <xf numFmtId="0" fontId="0" fillId="0" borderId="33" xfId="0" applyBorder="1"/>
    <xf numFmtId="0" fontId="36" fillId="5" borderId="29" xfId="0" applyFont="1" applyFill="1" applyBorder="1"/>
    <xf numFmtId="20" fontId="13" fillId="5" borderId="40" xfId="0" applyNumberFormat="1" applyFont="1" applyFill="1" applyBorder="1" applyAlignment="1">
      <alignment horizontal="center"/>
    </xf>
    <xf numFmtId="20" fontId="13" fillId="5" borderId="3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20" fontId="13" fillId="5" borderId="34" xfId="0" applyNumberFormat="1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25" fillId="0" borderId="9" xfId="0" quotePrefix="1" applyFont="1" applyBorder="1" applyAlignment="1">
      <alignment horizontal="center"/>
    </xf>
    <xf numFmtId="0" fontId="1" fillId="0" borderId="9" xfId="0" quotePrefix="1" applyFont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8" fillId="0" borderId="20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4" fillId="9" borderId="38" xfId="0" applyFont="1" applyFill="1" applyBorder="1" applyAlignment="1">
      <alignment horizontal="center"/>
    </xf>
    <xf numFmtId="0" fontId="34" fillId="9" borderId="27" xfId="0" applyFont="1" applyFill="1" applyBorder="1" applyAlignment="1">
      <alignment horizontal="center"/>
    </xf>
    <xf numFmtId="0" fontId="34" fillId="9" borderId="2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0" xfId="0" applyFont="1" applyBorder="1" applyAlignment="1">
      <alignment horizontal="center"/>
    </xf>
    <xf numFmtId="0" fontId="29" fillId="7" borderId="17" xfId="0" applyFont="1" applyFill="1" applyBorder="1" applyAlignment="1">
      <alignment horizontal="center" vertical="center"/>
    </xf>
    <xf numFmtId="0" fontId="29" fillId="7" borderId="19" xfId="0" applyFont="1" applyFill="1" applyBorder="1" applyAlignment="1">
      <alignment horizontal="center" vertical="center"/>
    </xf>
    <xf numFmtId="0" fontId="29" fillId="7" borderId="3" xfId="0" applyFont="1" applyFill="1" applyBorder="1" applyAlignment="1">
      <alignment horizontal="center" vertical="center"/>
    </xf>
    <xf numFmtId="0" fontId="30" fillId="8" borderId="17" xfId="0" applyFont="1" applyFill="1" applyBorder="1" applyAlignment="1">
      <alignment horizontal="center"/>
    </xf>
    <xf numFmtId="0" fontId="30" fillId="8" borderId="19" xfId="0" applyFont="1" applyFill="1" applyBorder="1" applyAlignment="1">
      <alignment horizontal="center"/>
    </xf>
    <xf numFmtId="0" fontId="30" fillId="8" borderId="3" xfId="0" applyFont="1" applyFill="1" applyBorder="1" applyAlignment="1">
      <alignment horizontal="center"/>
    </xf>
    <xf numFmtId="0" fontId="34" fillId="9" borderId="17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3" fillId="4" borderId="17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tabSelected="1" zoomScale="70" zoomScaleNormal="70" workbookViewId="0">
      <selection sqref="A1:H1"/>
    </sheetView>
  </sheetViews>
  <sheetFormatPr baseColWidth="10" defaultRowHeight="18.75"/>
  <cols>
    <col min="1" max="1" width="29.5703125" style="27" customWidth="1"/>
    <col min="2" max="2" width="8.85546875" style="27" bestFit="1" customWidth="1"/>
    <col min="3" max="3" width="8.5703125" style="27" bestFit="1" customWidth="1"/>
    <col min="4" max="8" width="6.7109375" style="31" customWidth="1"/>
    <col min="9" max="9" width="12.85546875" style="27" customWidth="1"/>
    <col min="10" max="10" width="9.5703125" style="44" customWidth="1"/>
    <col min="11" max="11" width="11.42578125" style="27"/>
    <col min="12" max="16384" width="11.42578125" style="1"/>
  </cols>
  <sheetData>
    <row r="1" spans="1:21" ht="30.75">
      <c r="A1" s="153" t="s">
        <v>6</v>
      </c>
      <c r="B1" s="153"/>
      <c r="C1" s="153"/>
      <c r="D1" s="153"/>
      <c r="E1" s="153"/>
      <c r="F1" s="153"/>
      <c r="G1" s="153"/>
      <c r="H1" s="153"/>
      <c r="I1" s="1"/>
    </row>
    <row r="2" spans="1:21" ht="30.75">
      <c r="A2" s="153" t="s">
        <v>7</v>
      </c>
      <c r="B2" s="153"/>
      <c r="C2" s="153"/>
      <c r="D2" s="153"/>
      <c r="E2" s="153"/>
      <c r="F2" s="153"/>
      <c r="G2" s="153"/>
      <c r="H2" s="153"/>
      <c r="I2" s="1"/>
    </row>
    <row r="3" spans="1:21">
      <c r="A3" s="1"/>
      <c r="B3" s="1"/>
      <c r="C3" s="1"/>
      <c r="D3" s="1"/>
      <c r="E3" s="1"/>
      <c r="F3" s="1"/>
      <c r="G3" s="1"/>
      <c r="H3" s="1"/>
      <c r="I3" s="1"/>
    </row>
    <row r="4" spans="1:21" ht="25.5">
      <c r="A4" s="154" t="s">
        <v>20</v>
      </c>
      <c r="B4" s="154"/>
      <c r="C4" s="154"/>
      <c r="D4" s="154"/>
      <c r="E4" s="154"/>
      <c r="F4" s="154"/>
      <c r="G4" s="154"/>
      <c r="H4" s="154"/>
      <c r="I4" s="1"/>
    </row>
    <row r="5" spans="1:21" ht="25.5">
      <c r="A5" s="154" t="s">
        <v>21</v>
      </c>
      <c r="B5" s="154"/>
      <c r="C5" s="154"/>
      <c r="D5" s="154"/>
      <c r="E5" s="154"/>
      <c r="F5" s="154"/>
      <c r="G5" s="154"/>
      <c r="H5" s="154"/>
      <c r="I5" s="1"/>
    </row>
    <row r="6" spans="1:21" ht="26.25">
      <c r="A6" s="155" t="s">
        <v>31</v>
      </c>
      <c r="B6" s="155"/>
      <c r="C6" s="155"/>
      <c r="D6" s="155"/>
      <c r="E6" s="155"/>
      <c r="F6" s="155"/>
      <c r="G6" s="155"/>
      <c r="H6" s="155"/>
      <c r="I6" s="1"/>
    </row>
    <row r="7" spans="1:21" ht="20.25">
      <c r="A7" s="6"/>
      <c r="B7" s="6"/>
      <c r="C7" s="6"/>
      <c r="D7" s="6"/>
      <c r="E7" s="6"/>
      <c r="F7" s="6"/>
      <c r="G7" s="6"/>
      <c r="H7" s="6"/>
      <c r="I7" s="1"/>
    </row>
    <row r="8" spans="1:21" ht="19.5">
      <c r="A8" s="156" t="s">
        <v>22</v>
      </c>
      <c r="B8" s="156"/>
      <c r="C8" s="156"/>
      <c r="D8" s="156"/>
      <c r="E8" s="156"/>
      <c r="F8" s="156"/>
      <c r="G8" s="156"/>
      <c r="H8" s="156"/>
      <c r="I8" s="1"/>
    </row>
    <row r="9" spans="1:21" ht="19.5">
      <c r="A9" s="157" t="s">
        <v>33</v>
      </c>
      <c r="B9" s="157"/>
      <c r="C9" s="157"/>
      <c r="D9" s="157"/>
      <c r="E9" s="157"/>
      <c r="F9" s="157"/>
      <c r="G9" s="157"/>
      <c r="H9" s="157"/>
      <c r="I9" s="1"/>
    </row>
    <row r="10" spans="1:21" ht="20.25" thickBot="1">
      <c r="A10" s="158"/>
      <c r="B10" s="158"/>
      <c r="C10" s="158"/>
      <c r="D10" s="158"/>
      <c r="E10" s="158"/>
      <c r="F10" s="158"/>
      <c r="G10" s="158"/>
      <c r="H10" s="158"/>
      <c r="I10" s="1"/>
    </row>
    <row r="11" spans="1:21" ht="20.25" thickBot="1">
      <c r="A11" s="150" t="s">
        <v>14</v>
      </c>
      <c r="B11" s="151"/>
      <c r="C11" s="151"/>
      <c r="D11" s="151"/>
      <c r="E11" s="151"/>
      <c r="F11" s="151"/>
      <c r="G11" s="151"/>
      <c r="H11" s="152"/>
      <c r="I11" s="1"/>
      <c r="K11" s="51" t="s">
        <v>25</v>
      </c>
    </row>
    <row r="12" spans="1:21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50" t="s">
        <v>24</v>
      </c>
      <c r="J12" s="43"/>
      <c r="K12" s="51" t="s">
        <v>28</v>
      </c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9.5">
      <c r="A13" s="33" t="s">
        <v>105</v>
      </c>
      <c r="B13" s="38" t="s">
        <v>138</v>
      </c>
      <c r="C13" s="39">
        <v>1.7</v>
      </c>
      <c r="D13" s="40">
        <v>1</v>
      </c>
      <c r="E13" s="39">
        <v>37</v>
      </c>
      <c r="F13" s="39">
        <v>33</v>
      </c>
      <c r="G13" s="141">
        <f t="shared" ref="G13:G34" si="0">SUM(E13+F13)</f>
        <v>70</v>
      </c>
      <c r="H13" s="70">
        <f t="shared" ref="H13:H34" si="1">(G13-D13)</f>
        <v>69</v>
      </c>
      <c r="I13" s="66">
        <v>25144</v>
      </c>
      <c r="J13" s="62" t="s">
        <v>29</v>
      </c>
      <c r="K13" s="52">
        <f t="shared" ref="K13:K34" si="2">(F13-D13*0.5)</f>
        <v>32.5</v>
      </c>
    </row>
    <row r="14" spans="1:21" ht="19.5">
      <c r="A14" s="33" t="s">
        <v>47</v>
      </c>
      <c r="B14" s="38" t="s">
        <v>142</v>
      </c>
      <c r="C14" s="39">
        <v>3.1</v>
      </c>
      <c r="D14" s="40">
        <v>3</v>
      </c>
      <c r="E14" s="39">
        <v>37</v>
      </c>
      <c r="F14" s="39">
        <v>35</v>
      </c>
      <c r="G14" s="30">
        <f t="shared" si="0"/>
        <v>72</v>
      </c>
      <c r="H14" s="135">
        <f t="shared" si="1"/>
        <v>69</v>
      </c>
      <c r="I14" s="66">
        <v>31223</v>
      </c>
      <c r="J14" s="62" t="s">
        <v>19</v>
      </c>
      <c r="K14" s="52">
        <f t="shared" si="2"/>
        <v>33.5</v>
      </c>
    </row>
    <row r="15" spans="1:21" ht="19.5">
      <c r="A15" s="33" t="s">
        <v>54</v>
      </c>
      <c r="B15" s="38" t="s">
        <v>138</v>
      </c>
      <c r="C15" s="39">
        <v>9.8000000000000007</v>
      </c>
      <c r="D15" s="40">
        <v>11</v>
      </c>
      <c r="E15" s="39">
        <v>42</v>
      </c>
      <c r="F15" s="39">
        <v>39</v>
      </c>
      <c r="G15" s="30">
        <f t="shared" si="0"/>
        <v>81</v>
      </c>
      <c r="H15" s="70">
        <f t="shared" si="1"/>
        <v>70</v>
      </c>
      <c r="I15" s="66">
        <v>36517</v>
      </c>
      <c r="K15" s="52">
        <f t="shared" si="2"/>
        <v>33.5</v>
      </c>
    </row>
    <row r="16" spans="1:21" ht="19.5">
      <c r="A16" s="33" t="s">
        <v>39</v>
      </c>
      <c r="B16" s="38" t="s">
        <v>143</v>
      </c>
      <c r="C16" s="39">
        <v>-0.8</v>
      </c>
      <c r="D16" s="40">
        <v>-2</v>
      </c>
      <c r="E16" s="39">
        <v>36</v>
      </c>
      <c r="F16" s="39">
        <v>34</v>
      </c>
      <c r="G16" s="141">
        <f t="shared" si="0"/>
        <v>70</v>
      </c>
      <c r="H16" s="70">
        <f t="shared" si="1"/>
        <v>72</v>
      </c>
      <c r="I16" s="66">
        <v>34117</v>
      </c>
      <c r="J16" s="62" t="s">
        <v>30</v>
      </c>
      <c r="K16" s="52">
        <f t="shared" si="2"/>
        <v>35</v>
      </c>
    </row>
    <row r="17" spans="1:11" ht="19.5">
      <c r="A17" s="33" t="s">
        <v>159</v>
      </c>
      <c r="B17" s="38" t="s">
        <v>144</v>
      </c>
      <c r="C17" s="39">
        <v>8.6999999999999993</v>
      </c>
      <c r="D17" s="40">
        <v>9</v>
      </c>
      <c r="E17" s="39">
        <v>41</v>
      </c>
      <c r="F17" s="39">
        <v>40</v>
      </c>
      <c r="G17" s="30">
        <f t="shared" si="0"/>
        <v>81</v>
      </c>
      <c r="H17" s="70">
        <f t="shared" si="1"/>
        <v>72</v>
      </c>
      <c r="I17" s="66">
        <v>32401</v>
      </c>
      <c r="K17" s="52">
        <f t="shared" si="2"/>
        <v>35.5</v>
      </c>
    </row>
    <row r="18" spans="1:11" ht="19.5">
      <c r="A18" s="33" t="s">
        <v>57</v>
      </c>
      <c r="B18" s="38" t="s">
        <v>144</v>
      </c>
      <c r="C18" s="39">
        <v>8.5</v>
      </c>
      <c r="D18" s="40">
        <v>9</v>
      </c>
      <c r="E18" s="39">
        <v>45</v>
      </c>
      <c r="F18" s="39">
        <v>37</v>
      </c>
      <c r="G18" s="30">
        <f t="shared" si="0"/>
        <v>82</v>
      </c>
      <c r="H18" s="70">
        <f t="shared" si="1"/>
        <v>73</v>
      </c>
      <c r="I18" s="66">
        <v>27622</v>
      </c>
      <c r="K18" s="52">
        <f t="shared" si="2"/>
        <v>32.5</v>
      </c>
    </row>
    <row r="19" spans="1:11" ht="19.5">
      <c r="A19" s="33" t="s">
        <v>158</v>
      </c>
      <c r="B19" s="38" t="s">
        <v>144</v>
      </c>
      <c r="C19" s="39">
        <v>7.7</v>
      </c>
      <c r="D19" s="40">
        <v>8</v>
      </c>
      <c r="E19" s="39">
        <v>43</v>
      </c>
      <c r="F19" s="39">
        <v>38</v>
      </c>
      <c r="G19" s="30">
        <f t="shared" si="0"/>
        <v>81</v>
      </c>
      <c r="H19" s="70">
        <f t="shared" si="1"/>
        <v>73</v>
      </c>
      <c r="I19" s="66">
        <v>32178</v>
      </c>
      <c r="K19" s="52">
        <f t="shared" si="2"/>
        <v>34</v>
      </c>
    </row>
    <row r="20" spans="1:11" ht="19.5">
      <c r="A20" s="33" t="s">
        <v>106</v>
      </c>
      <c r="B20" s="38" t="s">
        <v>138</v>
      </c>
      <c r="C20" s="39">
        <v>4.7</v>
      </c>
      <c r="D20" s="40">
        <v>5</v>
      </c>
      <c r="E20" s="39">
        <v>39</v>
      </c>
      <c r="F20" s="39">
        <v>40</v>
      </c>
      <c r="G20" s="30">
        <f t="shared" si="0"/>
        <v>79</v>
      </c>
      <c r="H20" s="70">
        <f t="shared" si="1"/>
        <v>74</v>
      </c>
      <c r="I20" s="66">
        <v>20469</v>
      </c>
      <c r="K20" s="52">
        <f t="shared" si="2"/>
        <v>37.5</v>
      </c>
    </row>
    <row r="21" spans="1:11" ht="19.5">
      <c r="A21" s="33" t="s">
        <v>58</v>
      </c>
      <c r="B21" s="38" t="s">
        <v>138</v>
      </c>
      <c r="C21" s="39">
        <v>3.5</v>
      </c>
      <c r="D21" s="40">
        <v>4</v>
      </c>
      <c r="E21" s="39">
        <v>37</v>
      </c>
      <c r="F21" s="39">
        <v>41</v>
      </c>
      <c r="G21" s="30">
        <f t="shared" si="0"/>
        <v>78</v>
      </c>
      <c r="H21" s="70">
        <f t="shared" si="1"/>
        <v>74</v>
      </c>
      <c r="I21" s="66">
        <v>29151</v>
      </c>
      <c r="K21" s="52">
        <f t="shared" si="2"/>
        <v>39</v>
      </c>
    </row>
    <row r="22" spans="1:11" ht="19.5">
      <c r="A22" s="33" t="s">
        <v>154</v>
      </c>
      <c r="B22" s="38" t="s">
        <v>147</v>
      </c>
      <c r="C22" s="39">
        <v>0.2</v>
      </c>
      <c r="D22" s="40">
        <v>0</v>
      </c>
      <c r="E22" s="39">
        <v>37</v>
      </c>
      <c r="F22" s="39">
        <v>38</v>
      </c>
      <c r="G22" s="30">
        <f t="shared" si="0"/>
        <v>75</v>
      </c>
      <c r="H22" s="70">
        <f t="shared" si="1"/>
        <v>75</v>
      </c>
      <c r="I22" s="66">
        <v>31220</v>
      </c>
      <c r="K22" s="52">
        <f t="shared" si="2"/>
        <v>38</v>
      </c>
    </row>
    <row r="23" spans="1:11" ht="19.5">
      <c r="A23" s="33" t="s">
        <v>45</v>
      </c>
      <c r="B23" s="38" t="s">
        <v>137</v>
      </c>
      <c r="C23" s="39">
        <v>3.7</v>
      </c>
      <c r="D23" s="40">
        <v>4</v>
      </c>
      <c r="E23" s="39">
        <v>40</v>
      </c>
      <c r="F23" s="39">
        <v>39</v>
      </c>
      <c r="G23" s="30">
        <f t="shared" si="0"/>
        <v>79</v>
      </c>
      <c r="H23" s="70">
        <f t="shared" si="1"/>
        <v>75</v>
      </c>
      <c r="I23" s="66">
        <v>34369</v>
      </c>
      <c r="K23" s="52">
        <f t="shared" si="2"/>
        <v>37</v>
      </c>
    </row>
    <row r="24" spans="1:11" ht="19.5">
      <c r="A24" s="33" t="s">
        <v>56</v>
      </c>
      <c r="B24" s="38" t="s">
        <v>155</v>
      </c>
      <c r="C24" s="39">
        <v>6.1</v>
      </c>
      <c r="D24" s="40">
        <v>6</v>
      </c>
      <c r="E24" s="39">
        <v>41</v>
      </c>
      <c r="F24" s="39">
        <v>40</v>
      </c>
      <c r="G24" s="30">
        <f t="shared" si="0"/>
        <v>81</v>
      </c>
      <c r="H24" s="70">
        <f t="shared" si="1"/>
        <v>75</v>
      </c>
      <c r="I24" s="66">
        <v>23870</v>
      </c>
      <c r="K24" s="52">
        <f t="shared" si="2"/>
        <v>37</v>
      </c>
    </row>
    <row r="25" spans="1:11" ht="19.5">
      <c r="A25" s="33" t="s">
        <v>160</v>
      </c>
      <c r="B25" s="38" t="s">
        <v>137</v>
      </c>
      <c r="C25" s="39">
        <v>9</v>
      </c>
      <c r="D25" s="40">
        <v>10</v>
      </c>
      <c r="E25" s="39">
        <v>43</v>
      </c>
      <c r="F25" s="39">
        <v>42</v>
      </c>
      <c r="G25" s="30">
        <f t="shared" si="0"/>
        <v>85</v>
      </c>
      <c r="H25" s="70">
        <f t="shared" si="1"/>
        <v>75</v>
      </c>
      <c r="I25" s="66">
        <v>35437</v>
      </c>
      <c r="K25" s="52">
        <f t="shared" si="2"/>
        <v>37</v>
      </c>
    </row>
    <row r="26" spans="1:11" ht="19.5">
      <c r="A26" s="33" t="s">
        <v>156</v>
      </c>
      <c r="B26" s="38" t="s">
        <v>142</v>
      </c>
      <c r="C26" s="39">
        <v>5.8</v>
      </c>
      <c r="D26" s="40">
        <v>6</v>
      </c>
      <c r="E26" s="39">
        <v>42</v>
      </c>
      <c r="F26" s="39">
        <v>40</v>
      </c>
      <c r="G26" s="30">
        <f t="shared" si="0"/>
        <v>82</v>
      </c>
      <c r="H26" s="70">
        <f t="shared" si="1"/>
        <v>76</v>
      </c>
      <c r="I26" s="66">
        <v>26687</v>
      </c>
      <c r="K26" s="52">
        <f t="shared" si="2"/>
        <v>37</v>
      </c>
    </row>
    <row r="27" spans="1:11" ht="19.5">
      <c r="A27" s="33" t="s">
        <v>157</v>
      </c>
      <c r="B27" s="38" t="s">
        <v>138</v>
      </c>
      <c r="C27" s="39">
        <v>6.5</v>
      </c>
      <c r="D27" s="40">
        <v>6</v>
      </c>
      <c r="E27" s="39">
        <v>40</v>
      </c>
      <c r="F27" s="39">
        <v>42</v>
      </c>
      <c r="G27" s="30">
        <f t="shared" si="0"/>
        <v>82</v>
      </c>
      <c r="H27" s="70">
        <f t="shared" si="1"/>
        <v>76</v>
      </c>
      <c r="I27" s="66">
        <v>33052</v>
      </c>
      <c r="K27" s="52">
        <f t="shared" si="2"/>
        <v>39</v>
      </c>
    </row>
    <row r="28" spans="1:11" ht="19.5">
      <c r="A28" s="33" t="s">
        <v>44</v>
      </c>
      <c r="B28" s="38" t="s">
        <v>141</v>
      </c>
      <c r="C28" s="39">
        <v>0.1</v>
      </c>
      <c r="D28" s="40">
        <v>0</v>
      </c>
      <c r="E28" s="39">
        <v>39</v>
      </c>
      <c r="F28" s="39">
        <v>39</v>
      </c>
      <c r="G28" s="30">
        <f t="shared" si="0"/>
        <v>78</v>
      </c>
      <c r="H28" s="70">
        <f t="shared" si="1"/>
        <v>78</v>
      </c>
      <c r="I28" s="66">
        <v>26222</v>
      </c>
      <c r="K28" s="52">
        <f t="shared" si="2"/>
        <v>39</v>
      </c>
    </row>
    <row r="29" spans="1:11" ht="19.5">
      <c r="A29" s="33" t="s">
        <v>102</v>
      </c>
      <c r="B29" s="38" t="s">
        <v>140</v>
      </c>
      <c r="C29" s="39">
        <v>-0.5</v>
      </c>
      <c r="D29" s="40">
        <v>-1</v>
      </c>
      <c r="E29" s="39">
        <v>37</v>
      </c>
      <c r="F29" s="39">
        <v>40</v>
      </c>
      <c r="G29" s="30">
        <f t="shared" si="0"/>
        <v>77</v>
      </c>
      <c r="H29" s="70">
        <f t="shared" si="1"/>
        <v>78</v>
      </c>
      <c r="I29" s="66">
        <v>30469</v>
      </c>
      <c r="K29" s="52">
        <f t="shared" si="2"/>
        <v>40.5</v>
      </c>
    </row>
    <row r="30" spans="1:11" ht="19.5">
      <c r="A30" s="33" t="s">
        <v>49</v>
      </c>
      <c r="B30" s="38" t="s">
        <v>153</v>
      </c>
      <c r="C30" s="39">
        <v>-1.3</v>
      </c>
      <c r="D30" s="40">
        <v>-2</v>
      </c>
      <c r="E30" s="39">
        <v>40</v>
      </c>
      <c r="F30" s="39">
        <v>37</v>
      </c>
      <c r="G30" s="30">
        <f t="shared" si="0"/>
        <v>77</v>
      </c>
      <c r="H30" s="70">
        <f t="shared" si="1"/>
        <v>79</v>
      </c>
      <c r="I30" s="66">
        <v>35076</v>
      </c>
      <c r="K30" s="52">
        <f t="shared" si="2"/>
        <v>38</v>
      </c>
    </row>
    <row r="31" spans="1:11" ht="19.5">
      <c r="A31" s="33" t="s">
        <v>59</v>
      </c>
      <c r="B31" s="38" t="s">
        <v>138</v>
      </c>
      <c r="C31" s="39">
        <v>6.2</v>
      </c>
      <c r="D31" s="40">
        <v>6</v>
      </c>
      <c r="E31" s="39">
        <v>44</v>
      </c>
      <c r="F31" s="39">
        <v>41</v>
      </c>
      <c r="G31" s="30">
        <f t="shared" si="0"/>
        <v>85</v>
      </c>
      <c r="H31" s="70">
        <f t="shared" si="1"/>
        <v>79</v>
      </c>
      <c r="I31" s="66">
        <v>28522</v>
      </c>
      <c r="K31" s="52">
        <f t="shared" si="2"/>
        <v>38</v>
      </c>
    </row>
    <row r="32" spans="1:11" ht="19.5">
      <c r="A32" s="33" t="s">
        <v>110</v>
      </c>
      <c r="B32" s="38" t="s">
        <v>144</v>
      </c>
      <c r="C32" s="39">
        <v>4.4000000000000004</v>
      </c>
      <c r="D32" s="40">
        <v>4</v>
      </c>
      <c r="E32" s="39">
        <v>41</v>
      </c>
      <c r="F32" s="39">
        <v>43</v>
      </c>
      <c r="G32" s="30">
        <f t="shared" si="0"/>
        <v>84</v>
      </c>
      <c r="H32" s="70">
        <f t="shared" si="1"/>
        <v>80</v>
      </c>
      <c r="I32" s="66">
        <v>28445</v>
      </c>
      <c r="K32" s="52">
        <f t="shared" si="2"/>
        <v>41</v>
      </c>
    </row>
    <row r="33" spans="1:11" ht="19.5">
      <c r="A33" s="33" t="s">
        <v>48</v>
      </c>
      <c r="B33" s="38" t="s">
        <v>136</v>
      </c>
      <c r="C33" s="39">
        <v>1.1000000000000001</v>
      </c>
      <c r="D33" s="40">
        <v>1</v>
      </c>
      <c r="E33" s="39">
        <v>44</v>
      </c>
      <c r="F33" s="39">
        <v>38</v>
      </c>
      <c r="G33" s="30">
        <f t="shared" si="0"/>
        <v>82</v>
      </c>
      <c r="H33" s="70">
        <f t="shared" si="1"/>
        <v>81</v>
      </c>
      <c r="I33" s="66">
        <v>31709</v>
      </c>
      <c r="K33" s="52">
        <f t="shared" si="2"/>
        <v>37.5</v>
      </c>
    </row>
    <row r="34" spans="1:11" ht="19.5">
      <c r="A34" s="33" t="s">
        <v>55</v>
      </c>
      <c r="B34" s="38" t="s">
        <v>155</v>
      </c>
      <c r="C34" s="39">
        <v>1.5</v>
      </c>
      <c r="D34" s="40">
        <v>1</v>
      </c>
      <c r="E34" s="39">
        <v>42</v>
      </c>
      <c r="F34" s="39">
        <v>40</v>
      </c>
      <c r="G34" s="30">
        <f t="shared" si="0"/>
        <v>82</v>
      </c>
      <c r="H34" s="70">
        <f t="shared" si="1"/>
        <v>81</v>
      </c>
      <c r="I34" s="66">
        <v>32813</v>
      </c>
      <c r="K34" s="52">
        <f t="shared" si="2"/>
        <v>39.5</v>
      </c>
    </row>
    <row r="35" spans="1:11" ht="19.5">
      <c r="A35" s="118" t="s">
        <v>40</v>
      </c>
      <c r="B35" s="38" t="s">
        <v>138</v>
      </c>
      <c r="C35" s="39">
        <v>3.4</v>
      </c>
      <c r="D35" s="119" t="s">
        <v>9</v>
      </c>
      <c r="E35" s="120" t="s">
        <v>9</v>
      </c>
      <c r="F35" s="120" t="s">
        <v>9</v>
      </c>
      <c r="G35" s="121" t="s">
        <v>9</v>
      </c>
      <c r="H35" s="122" t="s">
        <v>9</v>
      </c>
      <c r="I35" s="66">
        <v>31195</v>
      </c>
    </row>
    <row r="36" spans="1:11" ht="19.5">
      <c r="A36" s="118" t="s">
        <v>53</v>
      </c>
      <c r="B36" s="38" t="s">
        <v>138</v>
      </c>
      <c r="C36" s="39">
        <v>9</v>
      </c>
      <c r="D36" s="119" t="s">
        <v>9</v>
      </c>
      <c r="E36" s="120" t="s">
        <v>9</v>
      </c>
      <c r="F36" s="120" t="s">
        <v>9</v>
      </c>
      <c r="G36" s="121" t="s">
        <v>9</v>
      </c>
      <c r="H36" s="122" t="s">
        <v>9</v>
      </c>
      <c r="I36" s="66">
        <v>31484</v>
      </c>
    </row>
    <row r="37" spans="1:11" ht="19.5">
      <c r="A37" s="118" t="s">
        <v>161</v>
      </c>
      <c r="B37" s="38" t="s">
        <v>138</v>
      </c>
      <c r="C37" s="39">
        <v>9.8000000000000007</v>
      </c>
      <c r="D37" s="119" t="s">
        <v>9</v>
      </c>
      <c r="E37" s="120" t="s">
        <v>9</v>
      </c>
      <c r="F37" s="120" t="s">
        <v>9</v>
      </c>
      <c r="G37" s="121" t="s">
        <v>9</v>
      </c>
      <c r="H37" s="122" t="s">
        <v>9</v>
      </c>
      <c r="I37" s="66">
        <v>32865</v>
      </c>
    </row>
    <row r="38" spans="1:11" ht="19.5">
      <c r="A38" s="33" t="s">
        <v>109</v>
      </c>
      <c r="B38" s="38" t="s">
        <v>138</v>
      </c>
      <c r="C38" s="39">
        <v>4.0999999999999996</v>
      </c>
      <c r="D38" s="40" t="s">
        <v>5</v>
      </c>
      <c r="E38" s="39" t="s">
        <v>151</v>
      </c>
      <c r="F38" s="39" t="s">
        <v>152</v>
      </c>
      <c r="G38" s="121" t="s">
        <v>9</v>
      </c>
      <c r="H38" s="122" t="s">
        <v>9</v>
      </c>
      <c r="I38" s="66">
        <v>32439</v>
      </c>
    </row>
  </sheetData>
  <sortState xmlns:xlrd2="http://schemas.microsoft.com/office/spreadsheetml/2017/richdata2" ref="A13:I38">
    <sortCondition ref="H13:H38"/>
    <sortCondition ref="F13:F38"/>
    <sortCondition ref="E13:E38"/>
  </sortState>
  <mergeCells count="9">
    <mergeCell ref="A11:H11"/>
    <mergeCell ref="A1:H1"/>
    <mergeCell ref="A2:H2"/>
    <mergeCell ref="A4:H4"/>
    <mergeCell ref="A6:H6"/>
    <mergeCell ref="A8:H8"/>
    <mergeCell ref="A9:H9"/>
    <mergeCell ref="A5:H5"/>
    <mergeCell ref="A10:H10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zoomScale="70" zoomScaleNormal="70" workbookViewId="0">
      <selection sqref="A1:H1"/>
    </sheetView>
  </sheetViews>
  <sheetFormatPr baseColWidth="10" defaultRowHeight="18.75"/>
  <cols>
    <col min="1" max="1" width="30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4" bestFit="1" customWidth="1"/>
    <col min="11" max="16384" width="11.42578125" style="1"/>
  </cols>
  <sheetData>
    <row r="1" spans="1:11" ht="30.75">
      <c r="A1" s="153" t="s">
        <v>6</v>
      </c>
      <c r="B1" s="153"/>
      <c r="C1" s="153"/>
      <c r="D1" s="153"/>
      <c r="E1" s="153"/>
      <c r="F1" s="153"/>
      <c r="G1" s="153"/>
      <c r="H1" s="153"/>
      <c r="I1" s="1"/>
    </row>
    <row r="2" spans="1:11" ht="30.75">
      <c r="A2" s="153" t="s">
        <v>7</v>
      </c>
      <c r="B2" s="153"/>
      <c r="C2" s="153"/>
      <c r="D2" s="153"/>
      <c r="E2" s="153"/>
      <c r="F2" s="153"/>
      <c r="G2" s="153"/>
      <c r="H2" s="153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54" t="str">
        <f>'CAB Hasta 9,9'!A4:H4</f>
        <v>VILLA GESELL</v>
      </c>
      <c r="B4" s="154"/>
      <c r="C4" s="154"/>
      <c r="D4" s="154"/>
      <c r="E4" s="154"/>
      <c r="F4" s="154"/>
      <c r="G4" s="154"/>
      <c r="H4" s="154"/>
      <c r="I4" s="1"/>
    </row>
    <row r="5" spans="1:11" ht="25.5">
      <c r="A5" s="154" t="str">
        <f>'CAB Hasta 9,9'!A5:H5</f>
        <v>GOLF CLUB</v>
      </c>
      <c r="B5" s="154"/>
      <c r="C5" s="154"/>
      <c r="D5" s="154"/>
      <c r="E5" s="154"/>
      <c r="F5" s="154"/>
      <c r="G5" s="154"/>
      <c r="H5" s="154"/>
      <c r="I5" s="1"/>
    </row>
    <row r="6" spans="1:11" ht="26.25">
      <c r="A6" s="155" t="str">
        <f>'CAB Hasta 9,9'!A6:H6</f>
        <v>3° FECHA DEL RANKING DE MAYORES</v>
      </c>
      <c r="B6" s="155"/>
      <c r="C6" s="155"/>
      <c r="D6" s="155"/>
      <c r="E6" s="155"/>
      <c r="F6" s="155"/>
      <c r="G6" s="155"/>
      <c r="H6" s="155"/>
      <c r="I6" s="1"/>
    </row>
    <row r="7" spans="1:11" ht="20.25">
      <c r="A7" s="6"/>
      <c r="B7" s="6"/>
      <c r="C7" s="37"/>
      <c r="D7" s="6"/>
      <c r="E7" s="6"/>
      <c r="F7" s="6"/>
      <c r="G7" s="6"/>
      <c r="H7" s="6"/>
      <c r="I7" s="1"/>
    </row>
    <row r="8" spans="1:11" ht="19.5">
      <c r="A8" s="156" t="str">
        <f>'CAB Hasta 9,9'!A8:H8</f>
        <v>DOS VUELTAS DE 9 HOYOS MEDAL PLAY</v>
      </c>
      <c r="B8" s="156"/>
      <c r="C8" s="156"/>
      <c r="D8" s="156"/>
      <c r="E8" s="156"/>
      <c r="F8" s="156"/>
      <c r="G8" s="156"/>
      <c r="H8" s="156"/>
      <c r="I8" s="1"/>
    </row>
    <row r="9" spans="1:11" ht="19.5">
      <c r="A9" s="157" t="str">
        <f>'CAB Hasta 9,9'!A9:H9</f>
        <v>DOMINGO 15 DE JUNIO DE 2025</v>
      </c>
      <c r="B9" s="157"/>
      <c r="C9" s="157"/>
      <c r="D9" s="157"/>
      <c r="E9" s="157"/>
      <c r="F9" s="157"/>
      <c r="G9" s="157"/>
      <c r="H9" s="157"/>
      <c r="I9" s="1"/>
    </row>
    <row r="10" spans="1:11" ht="21" thickBot="1">
      <c r="A10" s="6"/>
      <c r="B10" s="6"/>
      <c r="C10" s="37"/>
      <c r="D10" s="6"/>
      <c r="E10" s="6"/>
      <c r="F10" s="6"/>
      <c r="G10" s="6"/>
      <c r="H10" s="6"/>
      <c r="I10" s="1"/>
    </row>
    <row r="11" spans="1:11" ht="20.25" thickBot="1">
      <c r="A11" s="150" t="s">
        <v>15</v>
      </c>
      <c r="B11" s="151"/>
      <c r="C11" s="151"/>
      <c r="D11" s="151"/>
      <c r="E11" s="151"/>
      <c r="F11" s="151"/>
      <c r="G11" s="151"/>
      <c r="H11" s="152"/>
      <c r="I11" s="1"/>
    </row>
    <row r="12" spans="1:11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50" t="s">
        <v>24</v>
      </c>
      <c r="J12" s="43"/>
      <c r="K12" s="51" t="s">
        <v>25</v>
      </c>
    </row>
    <row r="13" spans="1:11" ht="19.5">
      <c r="A13" s="33" t="s">
        <v>71</v>
      </c>
      <c r="B13" s="38" t="s">
        <v>137</v>
      </c>
      <c r="C13" s="39">
        <v>12.3</v>
      </c>
      <c r="D13" s="119">
        <v>14</v>
      </c>
      <c r="E13" s="120">
        <v>42</v>
      </c>
      <c r="F13" s="120">
        <v>45</v>
      </c>
      <c r="G13" s="121">
        <f t="shared" ref="G13:G29" si="0">SUM(E13+F13)</f>
        <v>87</v>
      </c>
      <c r="H13" s="134">
        <f t="shared" ref="H13:H29" si="1">(G13-D13)</f>
        <v>73</v>
      </c>
      <c r="I13" s="66">
        <v>27724</v>
      </c>
      <c r="J13" s="62" t="s">
        <v>18</v>
      </c>
      <c r="K13" s="52">
        <f t="shared" ref="K13:K29" si="2">(F13-D13*0.5)</f>
        <v>38</v>
      </c>
    </row>
    <row r="14" spans="1:11" ht="19.5">
      <c r="A14" s="33" t="s">
        <v>72</v>
      </c>
      <c r="B14" s="38" t="s">
        <v>141</v>
      </c>
      <c r="C14" s="39">
        <v>15.4</v>
      </c>
      <c r="D14" s="119">
        <v>17</v>
      </c>
      <c r="E14" s="120">
        <v>42</v>
      </c>
      <c r="F14" s="120">
        <v>48</v>
      </c>
      <c r="G14" s="121">
        <f t="shared" si="0"/>
        <v>90</v>
      </c>
      <c r="H14" s="134">
        <f t="shared" si="1"/>
        <v>73</v>
      </c>
      <c r="I14" s="66">
        <v>20847</v>
      </c>
      <c r="J14" s="62" t="s">
        <v>19</v>
      </c>
      <c r="K14" s="52">
        <f t="shared" si="2"/>
        <v>39.5</v>
      </c>
    </row>
    <row r="15" spans="1:11" ht="19.5">
      <c r="A15" s="33" t="s">
        <v>67</v>
      </c>
      <c r="B15" s="38" t="s">
        <v>137</v>
      </c>
      <c r="C15" s="39">
        <v>11.6</v>
      </c>
      <c r="D15" s="119">
        <v>13</v>
      </c>
      <c r="E15" s="120">
        <v>41</v>
      </c>
      <c r="F15" s="120">
        <v>47</v>
      </c>
      <c r="G15" s="121">
        <f t="shared" si="0"/>
        <v>88</v>
      </c>
      <c r="H15" s="122">
        <f t="shared" si="1"/>
        <v>75</v>
      </c>
      <c r="I15" s="66">
        <v>25774</v>
      </c>
      <c r="K15" s="52">
        <f t="shared" si="2"/>
        <v>40.5</v>
      </c>
    </row>
    <row r="16" spans="1:11" ht="19.5">
      <c r="A16" s="33" t="s">
        <v>75</v>
      </c>
      <c r="B16" s="38" t="s">
        <v>136</v>
      </c>
      <c r="C16" s="39">
        <v>11.2</v>
      </c>
      <c r="D16" s="119">
        <v>12</v>
      </c>
      <c r="E16" s="120">
        <v>48</v>
      </c>
      <c r="F16" s="120">
        <v>41</v>
      </c>
      <c r="G16" s="121">
        <f t="shared" si="0"/>
        <v>89</v>
      </c>
      <c r="H16" s="122">
        <f t="shared" si="1"/>
        <v>77</v>
      </c>
      <c r="I16" s="66">
        <v>32773</v>
      </c>
      <c r="K16" s="52">
        <f t="shared" si="2"/>
        <v>35</v>
      </c>
    </row>
    <row r="17" spans="1:11" ht="19.5">
      <c r="A17" s="33" t="s">
        <v>139</v>
      </c>
      <c r="B17" s="38" t="s">
        <v>138</v>
      </c>
      <c r="C17" s="39">
        <v>13.2</v>
      </c>
      <c r="D17" s="119">
        <v>15</v>
      </c>
      <c r="E17" s="120">
        <v>45</v>
      </c>
      <c r="F17" s="120">
        <v>47</v>
      </c>
      <c r="G17" s="121">
        <f t="shared" si="0"/>
        <v>92</v>
      </c>
      <c r="H17" s="122">
        <f t="shared" si="1"/>
        <v>77</v>
      </c>
      <c r="I17" s="66">
        <v>22814</v>
      </c>
      <c r="K17" s="52">
        <f t="shared" si="2"/>
        <v>39.5</v>
      </c>
    </row>
    <row r="18" spans="1:11" ht="19.5">
      <c r="A18" s="33" t="s">
        <v>68</v>
      </c>
      <c r="B18" s="38" t="s">
        <v>137</v>
      </c>
      <c r="C18" s="39">
        <v>12.8</v>
      </c>
      <c r="D18" s="119">
        <v>14</v>
      </c>
      <c r="E18" s="120">
        <v>47</v>
      </c>
      <c r="F18" s="120">
        <v>45</v>
      </c>
      <c r="G18" s="121">
        <f t="shared" si="0"/>
        <v>92</v>
      </c>
      <c r="H18" s="122">
        <f t="shared" si="1"/>
        <v>78</v>
      </c>
      <c r="I18" s="66">
        <v>23632</v>
      </c>
      <c r="K18" s="52">
        <f t="shared" si="2"/>
        <v>38</v>
      </c>
    </row>
    <row r="19" spans="1:11" ht="19.5">
      <c r="A19" s="33" t="s">
        <v>76</v>
      </c>
      <c r="B19" s="38" t="s">
        <v>136</v>
      </c>
      <c r="C19" s="39">
        <v>13.6</v>
      </c>
      <c r="D19" s="119">
        <v>15</v>
      </c>
      <c r="E19" s="120">
        <v>47</v>
      </c>
      <c r="F19" s="120">
        <v>46</v>
      </c>
      <c r="G19" s="121">
        <f t="shared" si="0"/>
        <v>93</v>
      </c>
      <c r="H19" s="122">
        <f t="shared" si="1"/>
        <v>78</v>
      </c>
      <c r="I19" s="66">
        <v>33654</v>
      </c>
      <c r="K19" s="52">
        <f t="shared" si="2"/>
        <v>38.5</v>
      </c>
    </row>
    <row r="20" spans="1:11" ht="19.5">
      <c r="A20" s="33" t="s">
        <v>66</v>
      </c>
      <c r="B20" s="38" t="s">
        <v>137</v>
      </c>
      <c r="C20" s="39">
        <v>13.8</v>
      </c>
      <c r="D20" s="119">
        <v>15</v>
      </c>
      <c r="E20" s="120">
        <v>46</v>
      </c>
      <c r="F20" s="120">
        <v>47</v>
      </c>
      <c r="G20" s="121">
        <f t="shared" si="0"/>
        <v>93</v>
      </c>
      <c r="H20" s="122">
        <f t="shared" si="1"/>
        <v>78</v>
      </c>
      <c r="I20" s="66">
        <v>32122</v>
      </c>
      <c r="K20" s="52">
        <f t="shared" si="2"/>
        <v>39.5</v>
      </c>
    </row>
    <row r="21" spans="1:11" ht="19.5">
      <c r="A21" s="33" t="s">
        <v>131</v>
      </c>
      <c r="B21" s="38" t="s">
        <v>138</v>
      </c>
      <c r="C21" s="39">
        <v>15.3</v>
      </c>
      <c r="D21" s="119">
        <v>17</v>
      </c>
      <c r="E21" s="120">
        <v>48</v>
      </c>
      <c r="F21" s="120">
        <v>47</v>
      </c>
      <c r="G21" s="121">
        <f t="shared" si="0"/>
        <v>95</v>
      </c>
      <c r="H21" s="122">
        <f t="shared" si="1"/>
        <v>78</v>
      </c>
      <c r="I21" s="66">
        <v>25440</v>
      </c>
      <c r="K21" s="52">
        <f t="shared" si="2"/>
        <v>38.5</v>
      </c>
    </row>
    <row r="22" spans="1:11" ht="19.5">
      <c r="A22" s="33" t="s">
        <v>70</v>
      </c>
      <c r="B22" s="38" t="s">
        <v>137</v>
      </c>
      <c r="C22" s="39">
        <v>12.7</v>
      </c>
      <c r="D22" s="119">
        <v>14</v>
      </c>
      <c r="E22" s="120">
        <v>49</v>
      </c>
      <c r="F22" s="120">
        <v>44</v>
      </c>
      <c r="G22" s="121">
        <f t="shared" si="0"/>
        <v>93</v>
      </c>
      <c r="H22" s="122">
        <f t="shared" si="1"/>
        <v>79</v>
      </c>
      <c r="I22" s="66">
        <v>27291</v>
      </c>
      <c r="K22" s="52">
        <f t="shared" si="2"/>
        <v>37</v>
      </c>
    </row>
    <row r="23" spans="1:11" ht="19.5">
      <c r="A23" s="33" t="s">
        <v>113</v>
      </c>
      <c r="B23" s="38" t="s">
        <v>143</v>
      </c>
      <c r="C23" s="39">
        <v>15.8</v>
      </c>
      <c r="D23" s="119">
        <v>18</v>
      </c>
      <c r="E23" s="120">
        <v>53</v>
      </c>
      <c r="F23" s="120">
        <v>45</v>
      </c>
      <c r="G23" s="121">
        <f t="shared" si="0"/>
        <v>98</v>
      </c>
      <c r="H23" s="122">
        <f t="shared" si="1"/>
        <v>80</v>
      </c>
      <c r="I23" s="66">
        <v>24241</v>
      </c>
      <c r="K23" s="52">
        <f t="shared" si="2"/>
        <v>36</v>
      </c>
    </row>
    <row r="24" spans="1:11" ht="19.5">
      <c r="A24" s="33" t="s">
        <v>130</v>
      </c>
      <c r="B24" s="38" t="s">
        <v>137</v>
      </c>
      <c r="C24" s="39">
        <v>15.5</v>
      </c>
      <c r="D24" s="119">
        <v>17</v>
      </c>
      <c r="E24" s="120">
        <v>51</v>
      </c>
      <c r="F24" s="120">
        <v>46</v>
      </c>
      <c r="G24" s="121">
        <f t="shared" si="0"/>
        <v>97</v>
      </c>
      <c r="H24" s="122">
        <f t="shared" si="1"/>
        <v>80</v>
      </c>
      <c r="I24" s="66">
        <v>23705</v>
      </c>
      <c r="K24" s="52">
        <f t="shared" si="2"/>
        <v>37.5</v>
      </c>
    </row>
    <row r="25" spans="1:11" ht="19.5">
      <c r="A25" s="33" t="s">
        <v>112</v>
      </c>
      <c r="B25" s="38" t="s">
        <v>144</v>
      </c>
      <c r="C25" s="39">
        <v>16.7</v>
      </c>
      <c r="D25" s="119">
        <v>19</v>
      </c>
      <c r="E25" s="120">
        <v>52</v>
      </c>
      <c r="F25" s="120">
        <v>47</v>
      </c>
      <c r="G25" s="121">
        <f t="shared" si="0"/>
        <v>99</v>
      </c>
      <c r="H25" s="122">
        <f t="shared" si="1"/>
        <v>80</v>
      </c>
      <c r="I25" s="66">
        <v>28680</v>
      </c>
      <c r="K25" s="52">
        <f t="shared" si="2"/>
        <v>37.5</v>
      </c>
    </row>
    <row r="26" spans="1:11" ht="19.5">
      <c r="A26" s="33" t="s">
        <v>114</v>
      </c>
      <c r="B26" s="38" t="s">
        <v>142</v>
      </c>
      <c r="C26" s="39">
        <v>15.6</v>
      </c>
      <c r="D26" s="119">
        <v>17</v>
      </c>
      <c r="E26" s="120">
        <v>48</v>
      </c>
      <c r="F26" s="120">
        <v>49</v>
      </c>
      <c r="G26" s="121">
        <f t="shared" si="0"/>
        <v>97</v>
      </c>
      <c r="H26" s="122">
        <f t="shared" si="1"/>
        <v>80</v>
      </c>
      <c r="I26" s="66">
        <v>28796</v>
      </c>
      <c r="K26" s="52">
        <f t="shared" si="2"/>
        <v>40.5</v>
      </c>
    </row>
    <row r="27" spans="1:11" ht="19.5">
      <c r="A27" s="33" t="s">
        <v>93</v>
      </c>
      <c r="B27" s="38" t="s">
        <v>135</v>
      </c>
      <c r="C27" s="39">
        <v>10</v>
      </c>
      <c r="D27" s="119">
        <v>11</v>
      </c>
      <c r="E27" s="120">
        <v>49</v>
      </c>
      <c r="F27" s="120">
        <v>47</v>
      </c>
      <c r="G27" s="121">
        <f t="shared" si="0"/>
        <v>96</v>
      </c>
      <c r="H27" s="122">
        <f t="shared" si="1"/>
        <v>85</v>
      </c>
      <c r="I27" s="66">
        <v>22604</v>
      </c>
      <c r="K27" s="52">
        <f t="shared" si="2"/>
        <v>41.5</v>
      </c>
    </row>
    <row r="28" spans="1:11" ht="19.5">
      <c r="A28" s="33" t="s">
        <v>78</v>
      </c>
      <c r="B28" s="38" t="s">
        <v>140</v>
      </c>
      <c r="C28" s="39">
        <v>14.3</v>
      </c>
      <c r="D28" s="119">
        <v>16</v>
      </c>
      <c r="E28" s="120">
        <v>58</v>
      </c>
      <c r="F28" s="120">
        <v>48</v>
      </c>
      <c r="G28" s="121">
        <f t="shared" si="0"/>
        <v>106</v>
      </c>
      <c r="H28" s="122">
        <f t="shared" si="1"/>
        <v>90</v>
      </c>
      <c r="I28" s="66">
        <v>24008</v>
      </c>
      <c r="K28" s="52">
        <f t="shared" si="2"/>
        <v>40</v>
      </c>
    </row>
    <row r="29" spans="1:11" ht="19.5">
      <c r="A29" s="33" t="s">
        <v>86</v>
      </c>
      <c r="B29" s="38" t="s">
        <v>138</v>
      </c>
      <c r="C29" s="39">
        <v>12.3</v>
      </c>
      <c r="D29" s="119">
        <v>14</v>
      </c>
      <c r="E29" s="120">
        <v>51</v>
      </c>
      <c r="F29" s="120">
        <v>53</v>
      </c>
      <c r="G29" s="121">
        <f t="shared" si="0"/>
        <v>104</v>
      </c>
      <c r="H29" s="122">
        <f t="shared" si="1"/>
        <v>90</v>
      </c>
      <c r="I29" s="66">
        <v>21174</v>
      </c>
      <c r="K29" s="52">
        <f t="shared" si="2"/>
        <v>46</v>
      </c>
    </row>
    <row r="30" spans="1:11" ht="19.5">
      <c r="A30" s="118" t="s">
        <v>128</v>
      </c>
      <c r="B30" s="38" t="s">
        <v>144</v>
      </c>
      <c r="C30" s="39">
        <v>15.9</v>
      </c>
      <c r="D30" s="119" t="s">
        <v>9</v>
      </c>
      <c r="E30" s="120" t="s">
        <v>9</v>
      </c>
      <c r="F30" s="120" t="s">
        <v>9</v>
      </c>
      <c r="G30" s="121" t="s">
        <v>9</v>
      </c>
      <c r="H30" s="122" t="s">
        <v>9</v>
      </c>
      <c r="I30" s="66">
        <v>25041</v>
      </c>
    </row>
    <row r="31" spans="1:11" ht="19.5">
      <c r="A31" s="118" t="s">
        <v>80</v>
      </c>
      <c r="B31" s="38" t="s">
        <v>137</v>
      </c>
      <c r="C31" s="39">
        <v>12.7</v>
      </c>
      <c r="D31" s="119" t="s">
        <v>9</v>
      </c>
      <c r="E31" s="120" t="s">
        <v>9</v>
      </c>
      <c r="F31" s="120" t="s">
        <v>9</v>
      </c>
      <c r="G31" s="121" t="s">
        <v>9</v>
      </c>
      <c r="H31" s="122" t="s">
        <v>9</v>
      </c>
      <c r="I31" s="66">
        <v>18615</v>
      </c>
    </row>
    <row r="32" spans="1:11" ht="19.5">
      <c r="A32" s="118" t="s">
        <v>111</v>
      </c>
      <c r="B32" s="38" t="s">
        <v>144</v>
      </c>
      <c r="C32" s="39">
        <v>15.8</v>
      </c>
      <c r="D32" s="119" t="s">
        <v>9</v>
      </c>
      <c r="E32" s="120" t="s">
        <v>9</v>
      </c>
      <c r="F32" s="120" t="s">
        <v>9</v>
      </c>
      <c r="G32" s="121" t="s">
        <v>9</v>
      </c>
      <c r="H32" s="122" t="s">
        <v>9</v>
      </c>
      <c r="I32" s="66">
        <v>19717</v>
      </c>
    </row>
    <row r="33" spans="1:9" ht="19.5">
      <c r="A33" s="118" t="s">
        <v>84</v>
      </c>
      <c r="B33" s="38" t="s">
        <v>144</v>
      </c>
      <c r="C33" s="39">
        <v>15.9</v>
      </c>
      <c r="D33" s="119" t="s">
        <v>9</v>
      </c>
      <c r="E33" s="120" t="s">
        <v>9</v>
      </c>
      <c r="F33" s="120" t="s">
        <v>9</v>
      </c>
      <c r="G33" s="121" t="s">
        <v>9</v>
      </c>
      <c r="H33" s="122" t="s">
        <v>9</v>
      </c>
      <c r="I33" s="66">
        <v>28033</v>
      </c>
    </row>
    <row r="34" spans="1:9" ht="19.5">
      <c r="A34" s="33" t="s">
        <v>74</v>
      </c>
      <c r="B34" s="38" t="s">
        <v>136</v>
      </c>
      <c r="C34" s="39">
        <v>11.7</v>
      </c>
      <c r="D34" s="119" t="s">
        <v>5</v>
      </c>
      <c r="E34" s="120" t="s">
        <v>151</v>
      </c>
      <c r="F34" s="120" t="s">
        <v>152</v>
      </c>
      <c r="G34" s="121" t="s">
        <v>9</v>
      </c>
      <c r="H34" s="122" t="s">
        <v>9</v>
      </c>
      <c r="I34" s="66">
        <v>33147</v>
      </c>
    </row>
    <row r="35" spans="1:9" ht="19.5">
      <c r="A35" s="33" t="s">
        <v>73</v>
      </c>
      <c r="B35" s="38" t="s">
        <v>137</v>
      </c>
      <c r="C35" s="39">
        <v>15.3</v>
      </c>
      <c r="D35" s="119" t="s">
        <v>5</v>
      </c>
      <c r="E35" s="120" t="s">
        <v>151</v>
      </c>
      <c r="F35" s="120" t="s">
        <v>152</v>
      </c>
      <c r="G35" s="121" t="s">
        <v>9</v>
      </c>
      <c r="H35" s="122" t="s">
        <v>9</v>
      </c>
      <c r="I35" s="66">
        <v>26075</v>
      </c>
    </row>
    <row r="36" spans="1:9" ht="20.25" thickBot="1">
      <c r="A36" s="124" t="s">
        <v>133</v>
      </c>
      <c r="B36" s="125" t="s">
        <v>140</v>
      </c>
      <c r="C36" s="126">
        <v>13.7</v>
      </c>
      <c r="D36" s="130" t="s">
        <v>5</v>
      </c>
      <c r="E36" s="131" t="s">
        <v>151</v>
      </c>
      <c r="F36" s="131" t="s">
        <v>152</v>
      </c>
      <c r="G36" s="132" t="s">
        <v>9</v>
      </c>
      <c r="H36" s="133" t="s">
        <v>9</v>
      </c>
      <c r="I36" s="128">
        <v>19321</v>
      </c>
    </row>
  </sheetData>
  <sortState xmlns:xlrd2="http://schemas.microsoft.com/office/spreadsheetml/2017/richdata2" ref="A13:I36">
    <sortCondition ref="H13:H36"/>
    <sortCondition ref="F13:F36"/>
    <sortCondition ref="E13:E36"/>
  </sortState>
  <mergeCells count="8">
    <mergeCell ref="A11:H11"/>
    <mergeCell ref="A1:H1"/>
    <mergeCell ref="A2:H2"/>
    <mergeCell ref="A6:H6"/>
    <mergeCell ref="A5:H5"/>
    <mergeCell ref="A4:H4"/>
    <mergeCell ref="A8:H8"/>
    <mergeCell ref="A9:H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4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4" bestFit="1" customWidth="1"/>
    <col min="11" max="11" width="11.42578125" style="27"/>
    <col min="12" max="16384" width="11.42578125" style="1"/>
  </cols>
  <sheetData>
    <row r="1" spans="1:12" ht="30.75">
      <c r="A1" s="153" t="s">
        <v>6</v>
      </c>
      <c r="B1" s="153"/>
      <c r="C1" s="153"/>
      <c r="D1" s="153"/>
      <c r="E1" s="153"/>
      <c r="F1" s="153"/>
      <c r="G1" s="153"/>
      <c r="H1" s="153"/>
      <c r="I1" s="1"/>
    </row>
    <row r="2" spans="1:12" ht="30.75">
      <c r="A2" s="153" t="s">
        <v>7</v>
      </c>
      <c r="B2" s="153"/>
      <c r="C2" s="153"/>
      <c r="D2" s="153"/>
      <c r="E2" s="153"/>
      <c r="F2" s="153"/>
      <c r="G2" s="153"/>
      <c r="H2" s="153"/>
      <c r="I2" s="1"/>
    </row>
    <row r="3" spans="1:12">
      <c r="D3" s="1"/>
      <c r="E3" s="1"/>
      <c r="F3" s="1"/>
      <c r="G3" s="1"/>
      <c r="H3" s="1"/>
      <c r="I3" s="1"/>
    </row>
    <row r="4" spans="1:12" ht="25.5">
      <c r="A4" s="154" t="str">
        <f>'CAB Hasta 9,9'!A4:H4</f>
        <v>VILLA GESELL</v>
      </c>
      <c r="B4" s="154"/>
      <c r="C4" s="154"/>
      <c r="D4" s="154"/>
      <c r="E4" s="154"/>
      <c r="F4" s="154"/>
      <c r="G4" s="154"/>
      <c r="H4" s="154"/>
      <c r="I4" s="1"/>
    </row>
    <row r="5" spans="1:12" ht="25.5">
      <c r="A5" s="154" t="str">
        <f>'CAB Hasta 9,9'!A5:H5</f>
        <v>GOLF CLUB</v>
      </c>
      <c r="B5" s="154"/>
      <c r="C5" s="154"/>
      <c r="D5" s="154"/>
      <c r="E5" s="154"/>
      <c r="F5" s="154"/>
      <c r="G5" s="154"/>
      <c r="H5" s="154"/>
      <c r="I5" s="1"/>
    </row>
    <row r="6" spans="1:12" ht="26.25">
      <c r="A6" s="155" t="str">
        <f>'CAB Hasta 9,9'!A6:H6</f>
        <v>3° FECHA DEL RANKING DE MAYORES</v>
      </c>
      <c r="B6" s="155"/>
      <c r="C6" s="155"/>
      <c r="D6" s="155"/>
      <c r="E6" s="155"/>
      <c r="F6" s="155"/>
      <c r="G6" s="155"/>
      <c r="H6" s="155"/>
      <c r="I6" s="1"/>
    </row>
    <row r="7" spans="1:12" ht="20.25">
      <c r="A7" s="6"/>
      <c r="B7" s="6"/>
      <c r="C7" s="6"/>
      <c r="D7" s="6"/>
      <c r="E7" s="6"/>
      <c r="F7" s="6"/>
      <c r="G7" s="6"/>
      <c r="H7" s="6"/>
      <c r="I7" s="1"/>
    </row>
    <row r="8" spans="1:12" ht="19.5">
      <c r="A8" s="156" t="str">
        <f>'CAB Hasta 9,9'!A8:H8</f>
        <v>DOS VUELTAS DE 9 HOYOS MEDAL PLAY</v>
      </c>
      <c r="B8" s="156"/>
      <c r="C8" s="156"/>
      <c r="D8" s="156"/>
      <c r="E8" s="156"/>
      <c r="F8" s="156"/>
      <c r="G8" s="156"/>
      <c r="H8" s="156"/>
      <c r="I8" s="1"/>
    </row>
    <row r="9" spans="1:12" ht="19.5">
      <c r="A9" s="157" t="str">
        <f>'CAB Hasta 9,9'!A9:H9</f>
        <v>DOMINGO 15 DE JUNIO DE 2025</v>
      </c>
      <c r="B9" s="157"/>
      <c r="C9" s="157"/>
      <c r="D9" s="157"/>
      <c r="E9" s="157"/>
      <c r="F9" s="157"/>
      <c r="G9" s="157"/>
      <c r="H9" s="157"/>
      <c r="I9" s="1"/>
    </row>
    <row r="10" spans="1:12" ht="20.25" thickBot="1">
      <c r="A10" s="28"/>
      <c r="B10" s="28"/>
      <c r="C10" s="36"/>
      <c r="D10" s="28"/>
      <c r="E10" s="28"/>
      <c r="F10" s="28"/>
      <c r="G10" s="28"/>
      <c r="H10" s="28"/>
      <c r="I10" s="1"/>
    </row>
    <row r="11" spans="1:12" ht="20.25" thickBot="1">
      <c r="A11" s="150" t="s">
        <v>16</v>
      </c>
      <c r="B11" s="151"/>
      <c r="C11" s="151"/>
      <c r="D11" s="151"/>
      <c r="E11" s="151"/>
      <c r="F11" s="151"/>
      <c r="G11" s="151"/>
      <c r="H11" s="152"/>
      <c r="I11" s="1"/>
    </row>
    <row r="12" spans="1:12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50" t="s">
        <v>24</v>
      </c>
      <c r="J12" s="49"/>
      <c r="K12" s="51" t="s">
        <v>25</v>
      </c>
    </row>
    <row r="13" spans="1:12" ht="19.5">
      <c r="A13" s="33" t="s">
        <v>64</v>
      </c>
      <c r="B13" s="38" t="s">
        <v>137</v>
      </c>
      <c r="C13" s="39">
        <v>24.9</v>
      </c>
      <c r="D13" s="40">
        <v>28</v>
      </c>
      <c r="E13" s="39">
        <v>51</v>
      </c>
      <c r="F13" s="39">
        <v>47</v>
      </c>
      <c r="G13" s="30">
        <f t="shared" ref="G13:G23" si="0">SUM(E13+F13)</f>
        <v>98</v>
      </c>
      <c r="H13" s="135">
        <f t="shared" ref="H13:H23" si="1">(G13-D13)</f>
        <v>70</v>
      </c>
      <c r="I13" s="66">
        <v>21457</v>
      </c>
      <c r="J13" s="62" t="s">
        <v>18</v>
      </c>
      <c r="K13" s="52">
        <f t="shared" ref="K13:K23" si="2">(F13-D13*0.5)</f>
        <v>33</v>
      </c>
      <c r="L13" s="54"/>
    </row>
    <row r="14" spans="1:12" ht="19.5">
      <c r="A14" s="33" t="s">
        <v>87</v>
      </c>
      <c r="B14" s="38" t="s">
        <v>147</v>
      </c>
      <c r="C14" s="39">
        <v>19</v>
      </c>
      <c r="D14" s="40">
        <v>21</v>
      </c>
      <c r="E14" s="39">
        <v>48</v>
      </c>
      <c r="F14" s="39">
        <v>47</v>
      </c>
      <c r="G14" s="30">
        <f t="shared" si="0"/>
        <v>95</v>
      </c>
      <c r="H14" s="135">
        <f t="shared" si="1"/>
        <v>74</v>
      </c>
      <c r="I14" s="66">
        <v>19578</v>
      </c>
      <c r="J14" s="62" t="s">
        <v>19</v>
      </c>
      <c r="K14" s="52">
        <f t="shared" si="2"/>
        <v>36.5</v>
      </c>
      <c r="L14" s="54"/>
    </row>
    <row r="15" spans="1:12" ht="19.5">
      <c r="A15" s="33" t="s">
        <v>145</v>
      </c>
      <c r="B15" s="38" t="s">
        <v>140</v>
      </c>
      <c r="C15" s="39">
        <v>17.8</v>
      </c>
      <c r="D15" s="40">
        <v>20</v>
      </c>
      <c r="E15" s="39">
        <v>51</v>
      </c>
      <c r="F15" s="39">
        <v>45</v>
      </c>
      <c r="G15" s="30">
        <f t="shared" si="0"/>
        <v>96</v>
      </c>
      <c r="H15" s="70">
        <f t="shared" si="1"/>
        <v>76</v>
      </c>
      <c r="I15" s="66">
        <v>28096</v>
      </c>
      <c r="K15" s="52">
        <f t="shared" si="2"/>
        <v>35</v>
      </c>
    </row>
    <row r="16" spans="1:12" ht="19.5">
      <c r="A16" s="33" t="s">
        <v>115</v>
      </c>
      <c r="B16" s="38" t="s">
        <v>138</v>
      </c>
      <c r="C16" s="39">
        <v>23.9</v>
      </c>
      <c r="D16" s="40">
        <v>27</v>
      </c>
      <c r="E16" s="39">
        <v>53</v>
      </c>
      <c r="F16" s="39">
        <v>50</v>
      </c>
      <c r="G16" s="30">
        <f t="shared" si="0"/>
        <v>103</v>
      </c>
      <c r="H16" s="70">
        <f t="shared" si="1"/>
        <v>76</v>
      </c>
      <c r="I16" s="66">
        <v>19579</v>
      </c>
      <c r="K16" s="52">
        <f t="shared" si="2"/>
        <v>36.5</v>
      </c>
    </row>
    <row r="17" spans="1:11" ht="19.5">
      <c r="A17" s="33" t="s">
        <v>65</v>
      </c>
      <c r="B17" s="38" t="s">
        <v>137</v>
      </c>
      <c r="C17" s="39">
        <v>18.8</v>
      </c>
      <c r="D17" s="40">
        <v>21</v>
      </c>
      <c r="E17" s="39">
        <v>51</v>
      </c>
      <c r="F17" s="39">
        <v>49</v>
      </c>
      <c r="G17" s="30">
        <f t="shared" si="0"/>
        <v>100</v>
      </c>
      <c r="H17" s="70">
        <f t="shared" si="1"/>
        <v>79</v>
      </c>
      <c r="I17" s="66">
        <v>34249</v>
      </c>
      <c r="K17" s="52">
        <f t="shared" si="2"/>
        <v>38.5</v>
      </c>
    </row>
    <row r="18" spans="1:11" ht="19.5">
      <c r="A18" s="33" t="s">
        <v>149</v>
      </c>
      <c r="B18" s="38" t="s">
        <v>146</v>
      </c>
      <c r="C18" s="39">
        <v>19.899999999999999</v>
      </c>
      <c r="D18" s="40">
        <v>22</v>
      </c>
      <c r="E18" s="39">
        <v>52</v>
      </c>
      <c r="F18" s="39">
        <v>50</v>
      </c>
      <c r="G18" s="30">
        <f t="shared" si="0"/>
        <v>102</v>
      </c>
      <c r="H18" s="70">
        <f t="shared" si="1"/>
        <v>80</v>
      </c>
      <c r="I18" s="66">
        <v>20383</v>
      </c>
      <c r="K18" s="52">
        <f t="shared" si="2"/>
        <v>39</v>
      </c>
    </row>
    <row r="19" spans="1:11" ht="19.5">
      <c r="A19" s="33" t="s">
        <v>148</v>
      </c>
      <c r="B19" s="38" t="s">
        <v>144</v>
      </c>
      <c r="C19" s="39">
        <v>19.899999999999999</v>
      </c>
      <c r="D19" s="40">
        <v>22</v>
      </c>
      <c r="E19" s="39">
        <v>50</v>
      </c>
      <c r="F19" s="39">
        <v>53</v>
      </c>
      <c r="G19" s="30">
        <f t="shared" si="0"/>
        <v>103</v>
      </c>
      <c r="H19" s="70">
        <f t="shared" si="1"/>
        <v>81</v>
      </c>
      <c r="I19" s="66">
        <v>24230</v>
      </c>
      <c r="K19" s="52">
        <f t="shared" si="2"/>
        <v>42</v>
      </c>
    </row>
    <row r="20" spans="1:11" ht="19.5">
      <c r="A20" s="33" t="s">
        <v>63</v>
      </c>
      <c r="B20" s="38" t="s">
        <v>146</v>
      </c>
      <c r="C20" s="39">
        <v>18.3</v>
      </c>
      <c r="D20" s="40">
        <v>20</v>
      </c>
      <c r="E20" s="39">
        <v>50</v>
      </c>
      <c r="F20" s="39">
        <v>52</v>
      </c>
      <c r="G20" s="30">
        <f t="shared" si="0"/>
        <v>102</v>
      </c>
      <c r="H20" s="70">
        <f t="shared" si="1"/>
        <v>82</v>
      </c>
      <c r="I20" s="66">
        <v>28799</v>
      </c>
      <c r="K20" s="52">
        <f t="shared" si="2"/>
        <v>42</v>
      </c>
    </row>
    <row r="21" spans="1:11" ht="19.5">
      <c r="A21" s="33" t="s">
        <v>77</v>
      </c>
      <c r="B21" s="38" t="s">
        <v>142</v>
      </c>
      <c r="C21" s="39">
        <v>20</v>
      </c>
      <c r="D21" s="40">
        <v>22</v>
      </c>
      <c r="E21" s="39">
        <v>50</v>
      </c>
      <c r="F21" s="39">
        <v>54</v>
      </c>
      <c r="G21" s="30">
        <f t="shared" si="0"/>
        <v>104</v>
      </c>
      <c r="H21" s="70">
        <f t="shared" si="1"/>
        <v>82</v>
      </c>
      <c r="I21" s="66">
        <v>28876</v>
      </c>
      <c r="K21" s="52">
        <f t="shared" si="2"/>
        <v>43</v>
      </c>
    </row>
    <row r="22" spans="1:11" ht="19.5">
      <c r="A22" s="33" t="s">
        <v>120</v>
      </c>
      <c r="B22" s="38" t="s">
        <v>140</v>
      </c>
      <c r="C22" s="39">
        <v>17</v>
      </c>
      <c r="D22" s="40">
        <v>19</v>
      </c>
      <c r="E22" s="39">
        <v>52</v>
      </c>
      <c r="F22" s="39">
        <v>54</v>
      </c>
      <c r="G22" s="30">
        <f t="shared" si="0"/>
        <v>106</v>
      </c>
      <c r="H22" s="70">
        <f t="shared" si="1"/>
        <v>87</v>
      </c>
      <c r="I22" s="66">
        <v>27316</v>
      </c>
      <c r="K22" s="52">
        <f t="shared" si="2"/>
        <v>44.5</v>
      </c>
    </row>
    <row r="23" spans="1:11" ht="19.5">
      <c r="A23" s="33" t="s">
        <v>69</v>
      </c>
      <c r="B23" s="38" t="s">
        <v>137</v>
      </c>
      <c r="C23" s="39">
        <v>20.5</v>
      </c>
      <c r="D23" s="40">
        <v>23</v>
      </c>
      <c r="E23" s="39">
        <v>56</v>
      </c>
      <c r="F23" s="39">
        <v>51</v>
      </c>
      <c r="G23" s="30">
        <f t="shared" si="0"/>
        <v>107</v>
      </c>
      <c r="H23" s="70">
        <f t="shared" si="1"/>
        <v>84</v>
      </c>
      <c r="I23" s="66">
        <v>35349</v>
      </c>
      <c r="K23" s="52">
        <f t="shared" si="2"/>
        <v>39.5</v>
      </c>
    </row>
    <row r="24" spans="1:11" ht="19.5">
      <c r="A24" s="118" t="s">
        <v>116</v>
      </c>
      <c r="B24" s="38" t="s">
        <v>144</v>
      </c>
      <c r="C24" s="39">
        <v>17.2</v>
      </c>
      <c r="D24" s="119" t="s">
        <v>9</v>
      </c>
      <c r="E24" s="120" t="s">
        <v>9</v>
      </c>
      <c r="F24" s="120" t="s">
        <v>9</v>
      </c>
      <c r="G24" s="121" t="s">
        <v>9</v>
      </c>
      <c r="H24" s="122" t="s">
        <v>9</v>
      </c>
      <c r="I24" s="66">
        <v>17126</v>
      </c>
      <c r="K24" s="1"/>
    </row>
    <row r="25" spans="1:11" ht="19.5">
      <c r="A25" s="118" t="s">
        <v>129</v>
      </c>
      <c r="B25" s="38" t="s">
        <v>144</v>
      </c>
      <c r="C25" s="39">
        <v>17.7</v>
      </c>
      <c r="D25" s="119" t="s">
        <v>9</v>
      </c>
      <c r="E25" s="120" t="s">
        <v>9</v>
      </c>
      <c r="F25" s="120" t="s">
        <v>9</v>
      </c>
      <c r="G25" s="121" t="s">
        <v>9</v>
      </c>
      <c r="H25" s="122" t="s">
        <v>9</v>
      </c>
      <c r="I25" s="66">
        <v>28750</v>
      </c>
      <c r="K25" s="1"/>
    </row>
    <row r="26" spans="1:11" ht="19.5">
      <c r="A26" s="118" t="s">
        <v>118</v>
      </c>
      <c r="B26" s="38" t="s">
        <v>144</v>
      </c>
      <c r="C26" s="39">
        <v>18.7</v>
      </c>
      <c r="D26" s="119" t="s">
        <v>9</v>
      </c>
      <c r="E26" s="120" t="s">
        <v>9</v>
      </c>
      <c r="F26" s="120" t="s">
        <v>9</v>
      </c>
      <c r="G26" s="121" t="s">
        <v>9</v>
      </c>
      <c r="H26" s="122" t="s">
        <v>9</v>
      </c>
      <c r="I26" s="66">
        <v>22977</v>
      </c>
      <c r="K26" s="1"/>
    </row>
    <row r="27" spans="1:11" ht="19.5">
      <c r="A27" s="118" t="s">
        <v>150</v>
      </c>
      <c r="B27" s="38" t="s">
        <v>135</v>
      </c>
      <c r="C27" s="39">
        <v>20</v>
      </c>
      <c r="D27" s="119" t="s">
        <v>9</v>
      </c>
      <c r="E27" s="120" t="s">
        <v>9</v>
      </c>
      <c r="F27" s="120" t="s">
        <v>9</v>
      </c>
      <c r="G27" s="121" t="s">
        <v>9</v>
      </c>
      <c r="H27" s="122" t="s">
        <v>9</v>
      </c>
      <c r="I27" s="66">
        <v>23880</v>
      </c>
      <c r="K27" s="1"/>
    </row>
    <row r="28" spans="1:11" ht="19.5">
      <c r="A28" s="118" t="s">
        <v>125</v>
      </c>
      <c r="B28" s="38" t="s">
        <v>144</v>
      </c>
      <c r="C28" s="39">
        <v>20.6</v>
      </c>
      <c r="D28" s="119" t="s">
        <v>9</v>
      </c>
      <c r="E28" s="120" t="s">
        <v>9</v>
      </c>
      <c r="F28" s="120" t="s">
        <v>9</v>
      </c>
      <c r="G28" s="121" t="s">
        <v>9</v>
      </c>
      <c r="H28" s="122" t="s">
        <v>9</v>
      </c>
      <c r="I28" s="66">
        <v>24566</v>
      </c>
      <c r="K28" s="1"/>
    </row>
    <row r="29" spans="1:11" ht="19.5">
      <c r="A29" s="118" t="s">
        <v>82</v>
      </c>
      <c r="B29" s="38" t="s">
        <v>137</v>
      </c>
      <c r="C29" s="39">
        <v>21</v>
      </c>
      <c r="D29" s="119" t="s">
        <v>9</v>
      </c>
      <c r="E29" s="120" t="s">
        <v>9</v>
      </c>
      <c r="F29" s="120" t="s">
        <v>9</v>
      </c>
      <c r="G29" s="121" t="s">
        <v>9</v>
      </c>
      <c r="H29" s="122" t="s">
        <v>9</v>
      </c>
      <c r="I29" s="66">
        <v>21134</v>
      </c>
      <c r="K29" s="1"/>
    </row>
    <row r="30" spans="1:11" ht="19.5">
      <c r="A30" s="118" t="s">
        <v>126</v>
      </c>
      <c r="B30" s="38" t="s">
        <v>144</v>
      </c>
      <c r="C30" s="39">
        <v>21.9</v>
      </c>
      <c r="D30" s="119" t="s">
        <v>9</v>
      </c>
      <c r="E30" s="120" t="s">
        <v>9</v>
      </c>
      <c r="F30" s="120" t="s">
        <v>9</v>
      </c>
      <c r="G30" s="121" t="s">
        <v>9</v>
      </c>
      <c r="H30" s="122" t="s">
        <v>9</v>
      </c>
      <c r="I30" s="66">
        <v>23234</v>
      </c>
      <c r="K30" s="1"/>
    </row>
    <row r="31" spans="1:11" ht="19.5">
      <c r="A31" s="118" t="s">
        <v>119</v>
      </c>
      <c r="B31" s="38" t="s">
        <v>144</v>
      </c>
      <c r="C31" s="39">
        <v>23.9</v>
      </c>
      <c r="D31" s="119" t="s">
        <v>9</v>
      </c>
      <c r="E31" s="120" t="s">
        <v>9</v>
      </c>
      <c r="F31" s="120" t="s">
        <v>9</v>
      </c>
      <c r="G31" s="121" t="s">
        <v>9</v>
      </c>
      <c r="H31" s="122" t="s">
        <v>9</v>
      </c>
      <c r="I31" s="66">
        <v>21213</v>
      </c>
      <c r="K31" s="1"/>
    </row>
    <row r="32" spans="1:11" ht="20.25" thickBot="1">
      <c r="A32" s="129" t="s">
        <v>127</v>
      </c>
      <c r="B32" s="125" t="s">
        <v>138</v>
      </c>
      <c r="C32" s="126">
        <v>24.3</v>
      </c>
      <c r="D32" s="130" t="s">
        <v>9</v>
      </c>
      <c r="E32" s="131" t="s">
        <v>9</v>
      </c>
      <c r="F32" s="131" t="s">
        <v>9</v>
      </c>
      <c r="G32" s="132" t="s">
        <v>9</v>
      </c>
      <c r="H32" s="133" t="s">
        <v>9</v>
      </c>
      <c r="I32" s="128">
        <v>20217</v>
      </c>
      <c r="K32" s="1"/>
    </row>
    <row r="33" spans="11:11">
      <c r="K33" s="1"/>
    </row>
    <row r="34" spans="11:11">
      <c r="K34" s="1"/>
    </row>
  </sheetData>
  <mergeCells count="8">
    <mergeCell ref="A8:H8"/>
    <mergeCell ref="A9:H9"/>
    <mergeCell ref="A11:H11"/>
    <mergeCell ref="A1:H1"/>
    <mergeCell ref="A2:H2"/>
    <mergeCell ref="A4:H4"/>
    <mergeCell ref="A6:H6"/>
    <mergeCell ref="A5:H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9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4" bestFit="1" customWidth="1"/>
    <col min="11" max="16384" width="11.42578125" style="1"/>
  </cols>
  <sheetData>
    <row r="1" spans="1:30" ht="30.75">
      <c r="A1" s="153" t="s">
        <v>6</v>
      </c>
      <c r="B1" s="153"/>
      <c r="C1" s="153"/>
      <c r="D1" s="153"/>
      <c r="E1" s="153"/>
      <c r="F1" s="153"/>
      <c r="G1" s="153"/>
      <c r="H1" s="153"/>
      <c r="I1" s="1"/>
    </row>
    <row r="2" spans="1:30" ht="30.75">
      <c r="A2" s="153" t="s">
        <v>7</v>
      </c>
      <c r="B2" s="153"/>
      <c r="C2" s="153"/>
      <c r="D2" s="153"/>
      <c r="E2" s="153"/>
      <c r="F2" s="153"/>
      <c r="G2" s="153"/>
      <c r="H2" s="153"/>
      <c r="I2" s="1"/>
    </row>
    <row r="3" spans="1:30">
      <c r="D3" s="1"/>
      <c r="E3" s="1"/>
      <c r="F3" s="1"/>
      <c r="G3" s="1"/>
      <c r="H3" s="1"/>
      <c r="I3" s="1"/>
    </row>
    <row r="4" spans="1:30" ht="25.5">
      <c r="A4" s="154" t="str">
        <f>'CAB Hasta 9,9'!A4:H4</f>
        <v>VILLA GESELL</v>
      </c>
      <c r="B4" s="154"/>
      <c r="C4" s="154"/>
      <c r="D4" s="154"/>
      <c r="E4" s="154"/>
      <c r="F4" s="154"/>
      <c r="G4" s="154"/>
      <c r="H4" s="154"/>
      <c r="I4" s="1"/>
    </row>
    <row r="5" spans="1:30" ht="25.5">
      <c r="A5" s="154" t="str">
        <f>'CAB Hasta 9,9'!A5:H5</f>
        <v>GOLF CLUB</v>
      </c>
      <c r="B5" s="154"/>
      <c r="C5" s="154"/>
      <c r="D5" s="154"/>
      <c r="E5" s="154"/>
      <c r="F5" s="154"/>
      <c r="G5" s="154"/>
      <c r="H5" s="154"/>
      <c r="I5" s="1"/>
    </row>
    <row r="6" spans="1:30" ht="26.25">
      <c r="A6" s="155" t="str">
        <f>'CAB Hasta 9,9'!A6:H6</f>
        <v>3° FECHA DEL RANKING DE MAYORES</v>
      </c>
      <c r="B6" s="155"/>
      <c r="C6" s="155"/>
      <c r="D6" s="155"/>
      <c r="E6" s="155"/>
      <c r="F6" s="155"/>
      <c r="G6" s="155"/>
      <c r="H6" s="155"/>
      <c r="I6" s="1"/>
    </row>
    <row r="7" spans="1:30" ht="20.25">
      <c r="A7" s="6"/>
      <c r="B7" s="6"/>
      <c r="C7" s="6"/>
      <c r="D7" s="6"/>
      <c r="E7" s="6"/>
      <c r="F7" s="6"/>
      <c r="G7" s="6"/>
      <c r="H7" s="6"/>
      <c r="I7" s="1"/>
    </row>
    <row r="8" spans="1:30" ht="19.5">
      <c r="A8" s="156" t="str">
        <f>'CAB Hasta 9,9'!A8:H8</f>
        <v>DOS VUELTAS DE 9 HOYOS MEDAL PLAY</v>
      </c>
      <c r="B8" s="156"/>
      <c r="C8" s="156"/>
      <c r="D8" s="156"/>
      <c r="E8" s="156"/>
      <c r="F8" s="156"/>
      <c r="G8" s="156"/>
      <c r="H8" s="156"/>
      <c r="I8" s="1"/>
    </row>
    <row r="9" spans="1:30" ht="19.5">
      <c r="A9" s="157" t="str">
        <f>'CAB Hasta 9,9'!A9:H9</f>
        <v>DOMINGO 15 DE JUNIO DE 2025</v>
      </c>
      <c r="B9" s="157"/>
      <c r="C9" s="157"/>
      <c r="D9" s="157"/>
      <c r="E9" s="157"/>
      <c r="F9" s="157"/>
      <c r="G9" s="157"/>
      <c r="H9" s="157"/>
      <c r="I9" s="1"/>
    </row>
    <row r="10" spans="1:30" ht="20.25" thickBot="1">
      <c r="A10" s="42"/>
      <c r="B10" s="42"/>
      <c r="C10" s="42"/>
      <c r="D10" s="42"/>
      <c r="E10" s="42"/>
      <c r="F10" s="42"/>
      <c r="G10" s="42"/>
      <c r="H10" s="42"/>
      <c r="I10" s="1"/>
    </row>
    <row r="11" spans="1:30" ht="20.25" thickBot="1">
      <c r="A11" s="150" t="s">
        <v>17</v>
      </c>
      <c r="B11" s="151"/>
      <c r="C11" s="151"/>
      <c r="D11" s="151"/>
      <c r="E11" s="151"/>
      <c r="F11" s="151"/>
      <c r="G11" s="151"/>
      <c r="H11" s="152"/>
      <c r="I11" s="1"/>
    </row>
    <row r="12" spans="1:30" s="41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50" t="s">
        <v>24</v>
      </c>
      <c r="J12" s="49"/>
      <c r="K12" s="51" t="s">
        <v>25</v>
      </c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</row>
    <row r="13" spans="1:30" ht="19.5">
      <c r="A13" s="33" t="s">
        <v>92</v>
      </c>
      <c r="B13" s="38" t="s">
        <v>135</v>
      </c>
      <c r="C13" s="39">
        <v>29.3</v>
      </c>
      <c r="D13" s="40">
        <v>33</v>
      </c>
      <c r="E13" s="39">
        <v>52</v>
      </c>
      <c r="F13" s="39">
        <v>50</v>
      </c>
      <c r="G13" s="30">
        <f>SUM(E13+F13)</f>
        <v>102</v>
      </c>
      <c r="H13" s="135">
        <f>(G13-D13)</f>
        <v>69</v>
      </c>
      <c r="I13" s="66">
        <v>25602</v>
      </c>
      <c r="J13" s="62" t="s">
        <v>18</v>
      </c>
      <c r="K13" s="52">
        <f t="shared" ref="K13:K16" si="0">(F13-D13*0.5)</f>
        <v>33.5</v>
      </c>
    </row>
    <row r="14" spans="1:30" ht="19.5">
      <c r="A14" s="33" t="s">
        <v>89</v>
      </c>
      <c r="B14" s="38" t="s">
        <v>144</v>
      </c>
      <c r="C14" s="39">
        <v>41.7</v>
      </c>
      <c r="D14" s="40">
        <v>47</v>
      </c>
      <c r="E14" s="39">
        <v>64</v>
      </c>
      <c r="F14" s="39">
        <v>56</v>
      </c>
      <c r="G14" s="30">
        <f>SUM(E14+F14)</f>
        <v>120</v>
      </c>
      <c r="H14" s="135">
        <f>(G14-D14)</f>
        <v>73</v>
      </c>
      <c r="I14" s="66">
        <v>22236</v>
      </c>
      <c r="J14" s="62" t="s">
        <v>19</v>
      </c>
      <c r="K14" s="52">
        <f t="shared" si="0"/>
        <v>32.5</v>
      </c>
    </row>
    <row r="15" spans="1:30" ht="19.5">
      <c r="A15" s="33" t="s">
        <v>122</v>
      </c>
      <c r="B15" s="38" t="s">
        <v>138</v>
      </c>
      <c r="C15" s="39">
        <v>30.2</v>
      </c>
      <c r="D15" s="40">
        <v>34</v>
      </c>
      <c r="E15" s="39">
        <v>55</v>
      </c>
      <c r="F15" s="39">
        <v>56</v>
      </c>
      <c r="G15" s="30">
        <f>SUM(E15+F15)</f>
        <v>111</v>
      </c>
      <c r="H15" s="70">
        <f>(G15-D15)</f>
        <v>77</v>
      </c>
      <c r="I15" s="66">
        <v>21722</v>
      </c>
      <c r="K15" s="52">
        <f t="shared" si="0"/>
        <v>39</v>
      </c>
    </row>
    <row r="16" spans="1:30" ht="19.5">
      <c r="A16" s="33" t="s">
        <v>88</v>
      </c>
      <c r="B16" s="38" t="s">
        <v>147</v>
      </c>
      <c r="C16" s="39">
        <v>27.8</v>
      </c>
      <c r="D16" s="40">
        <v>31</v>
      </c>
      <c r="E16" s="39">
        <v>55</v>
      </c>
      <c r="F16" s="39">
        <v>57</v>
      </c>
      <c r="G16" s="30">
        <f>SUM(E16+F16)</f>
        <v>112</v>
      </c>
      <c r="H16" s="70">
        <f>(G16-D16)</f>
        <v>81</v>
      </c>
      <c r="I16" s="66">
        <v>22676</v>
      </c>
      <c r="K16" s="52">
        <f t="shared" si="0"/>
        <v>41.5</v>
      </c>
    </row>
    <row r="17" spans="1:9" ht="19.5">
      <c r="A17" s="118" t="s">
        <v>85</v>
      </c>
      <c r="B17" s="38" t="s">
        <v>144</v>
      </c>
      <c r="C17" s="39">
        <v>27.8</v>
      </c>
      <c r="D17" s="119" t="s">
        <v>9</v>
      </c>
      <c r="E17" s="120" t="s">
        <v>9</v>
      </c>
      <c r="F17" s="120" t="s">
        <v>9</v>
      </c>
      <c r="G17" s="121" t="s">
        <v>9</v>
      </c>
      <c r="H17" s="122" t="s">
        <v>9</v>
      </c>
      <c r="I17" s="66">
        <v>34763</v>
      </c>
    </row>
    <row r="18" spans="1:9" ht="19.5">
      <c r="A18" s="118" t="s">
        <v>81</v>
      </c>
      <c r="B18" s="38" t="s">
        <v>137</v>
      </c>
      <c r="C18" s="39">
        <v>36.9</v>
      </c>
      <c r="D18" s="119" t="s">
        <v>9</v>
      </c>
      <c r="E18" s="120" t="s">
        <v>9</v>
      </c>
      <c r="F18" s="120" t="s">
        <v>9</v>
      </c>
      <c r="G18" s="121" t="s">
        <v>9</v>
      </c>
      <c r="H18" s="122" t="s">
        <v>9</v>
      </c>
      <c r="I18" s="66">
        <v>17212</v>
      </c>
    </row>
    <row r="19" spans="1:9" ht="20.25" thickBot="1">
      <c r="A19" s="124" t="s">
        <v>83</v>
      </c>
      <c r="B19" s="125" t="s">
        <v>141</v>
      </c>
      <c r="C19" s="126">
        <v>25</v>
      </c>
      <c r="D19" s="127" t="s">
        <v>5</v>
      </c>
      <c r="E19" s="126" t="s">
        <v>151</v>
      </c>
      <c r="F19" s="126" t="s">
        <v>152</v>
      </c>
      <c r="G19" s="132" t="s">
        <v>9</v>
      </c>
      <c r="H19" s="133" t="s">
        <v>9</v>
      </c>
      <c r="I19" s="128">
        <v>21714</v>
      </c>
    </row>
  </sheetData>
  <sortState xmlns:xlrd2="http://schemas.microsoft.com/office/spreadsheetml/2017/richdata2" ref="A13:I19">
    <sortCondition ref="H13:H19"/>
    <sortCondition ref="F13:F19"/>
    <sortCondition ref="E13:E19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3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4" bestFit="1" customWidth="1"/>
    <col min="11" max="16384" width="11.42578125" style="1"/>
  </cols>
  <sheetData>
    <row r="1" spans="1:25" ht="30.75">
      <c r="A1" s="153" t="s">
        <v>6</v>
      </c>
      <c r="B1" s="153"/>
      <c r="C1" s="153"/>
      <c r="D1" s="153"/>
      <c r="E1" s="153"/>
      <c r="F1" s="153"/>
      <c r="G1" s="153"/>
      <c r="H1" s="153"/>
      <c r="I1" s="1"/>
    </row>
    <row r="2" spans="1:25" ht="30.75">
      <c r="A2" s="153" t="s">
        <v>7</v>
      </c>
      <c r="B2" s="153"/>
      <c r="C2" s="153"/>
      <c r="D2" s="153"/>
      <c r="E2" s="153"/>
      <c r="F2" s="153"/>
      <c r="G2" s="153"/>
      <c r="H2" s="153"/>
      <c r="I2" s="1"/>
    </row>
    <row r="3" spans="1:25">
      <c r="D3" s="1"/>
      <c r="E3" s="1"/>
      <c r="F3" s="1"/>
      <c r="G3" s="1"/>
      <c r="H3" s="1"/>
      <c r="I3" s="1"/>
    </row>
    <row r="4" spans="1:25" ht="25.5">
      <c r="A4" s="154" t="str">
        <f>'CAB Hasta 9,9'!A4:H4</f>
        <v>VILLA GESELL</v>
      </c>
      <c r="B4" s="154"/>
      <c r="C4" s="154"/>
      <c r="D4" s="154"/>
      <c r="E4" s="154"/>
      <c r="F4" s="154"/>
      <c r="G4" s="154"/>
      <c r="H4" s="154"/>
      <c r="I4" s="1"/>
    </row>
    <row r="5" spans="1:25" ht="25.5">
      <c r="A5" s="154" t="str">
        <f>'CAB Hasta 9,9'!A5:H5</f>
        <v>GOLF CLUB</v>
      </c>
      <c r="B5" s="154"/>
      <c r="C5" s="154"/>
      <c r="D5" s="154"/>
      <c r="E5" s="154"/>
      <c r="F5" s="154"/>
      <c r="G5" s="154"/>
      <c r="H5" s="154"/>
      <c r="I5" s="1"/>
    </row>
    <row r="6" spans="1:25" ht="26.25">
      <c r="A6" s="155" t="str">
        <f>'CAB Hasta 9,9'!A6:H6</f>
        <v>3° FECHA DEL RANKING DE MAYORES</v>
      </c>
      <c r="B6" s="155"/>
      <c r="C6" s="155"/>
      <c r="D6" s="155"/>
      <c r="E6" s="155"/>
      <c r="F6" s="155"/>
      <c r="G6" s="155"/>
      <c r="H6" s="155"/>
      <c r="I6" s="1"/>
    </row>
    <row r="7" spans="1:25" ht="20.25">
      <c r="A7" s="6"/>
      <c r="B7" s="6"/>
      <c r="C7" s="6"/>
      <c r="D7" s="6"/>
      <c r="E7" s="6"/>
      <c r="F7" s="6"/>
      <c r="G7" s="6"/>
      <c r="H7" s="6"/>
      <c r="I7" s="1"/>
    </row>
    <row r="8" spans="1:25" ht="19.5">
      <c r="A8" s="156" t="str">
        <f>'CAB Hasta 9,9'!A8:H8</f>
        <v>DOS VUELTAS DE 9 HOYOS MEDAL PLAY</v>
      </c>
      <c r="B8" s="156"/>
      <c r="C8" s="156"/>
      <c r="D8" s="156"/>
      <c r="E8" s="156"/>
      <c r="F8" s="156"/>
      <c r="G8" s="156"/>
      <c r="H8" s="156"/>
      <c r="I8" s="1"/>
    </row>
    <row r="9" spans="1:25" ht="19.5">
      <c r="A9" s="157" t="str">
        <f>'CAB Hasta 9,9'!A9:H9</f>
        <v>DOMINGO 15 DE JUNIO DE 2025</v>
      </c>
      <c r="B9" s="157"/>
      <c r="C9" s="157"/>
      <c r="D9" s="157"/>
      <c r="E9" s="157"/>
      <c r="F9" s="157"/>
      <c r="G9" s="157"/>
      <c r="H9" s="157"/>
      <c r="I9" s="1"/>
    </row>
    <row r="10" spans="1:25" ht="20.25" thickBot="1">
      <c r="A10" s="42"/>
      <c r="B10" s="42"/>
      <c r="C10" s="42"/>
      <c r="D10" s="42"/>
      <c r="E10" s="42"/>
      <c r="F10" s="42"/>
      <c r="G10" s="42"/>
      <c r="H10" s="42"/>
      <c r="I10" s="1"/>
    </row>
    <row r="11" spans="1:25" ht="20.25" thickBot="1">
      <c r="A11" s="150" t="s">
        <v>23</v>
      </c>
      <c r="B11" s="151"/>
      <c r="C11" s="151"/>
      <c r="D11" s="151"/>
      <c r="E11" s="151"/>
      <c r="F11" s="151"/>
      <c r="G11" s="151"/>
      <c r="H11" s="152"/>
      <c r="I11" s="1"/>
    </row>
    <row r="12" spans="1:25" s="41" customFormat="1" ht="20.25" thickBot="1">
      <c r="A12" s="63" t="s">
        <v>10</v>
      </c>
      <c r="B12" s="64" t="s">
        <v>8</v>
      </c>
      <c r="C12" s="5" t="s">
        <v>13</v>
      </c>
      <c r="D12" s="65" t="s">
        <v>1</v>
      </c>
      <c r="E12" s="65" t="s">
        <v>2</v>
      </c>
      <c r="F12" s="65" t="s">
        <v>3</v>
      </c>
      <c r="G12" s="65" t="s">
        <v>4</v>
      </c>
      <c r="H12" s="65" t="s">
        <v>5</v>
      </c>
      <c r="I12" s="50" t="s">
        <v>24</v>
      </c>
      <c r="J12" s="49"/>
      <c r="K12" s="51" t="s">
        <v>25</v>
      </c>
    </row>
    <row r="13" spans="1:25" ht="19.5">
      <c r="A13" s="33" t="s">
        <v>43</v>
      </c>
      <c r="B13" s="38" t="s">
        <v>140</v>
      </c>
      <c r="C13" s="39">
        <v>1.5</v>
      </c>
      <c r="D13" s="40">
        <v>1</v>
      </c>
      <c r="E13" s="39">
        <v>40</v>
      </c>
      <c r="F13" s="39">
        <v>41</v>
      </c>
      <c r="G13" s="141">
        <f>SUM(E13+F13)</f>
        <v>81</v>
      </c>
      <c r="H13" s="70">
        <f>(G13-D13)</f>
        <v>80</v>
      </c>
      <c r="I13" s="66">
        <v>36413</v>
      </c>
      <c r="J13" s="62" t="s">
        <v>29</v>
      </c>
      <c r="K13" s="52">
        <f t="shared" ref="K13:K17" si="0">(F13-D13*0.5)</f>
        <v>40.5</v>
      </c>
      <c r="M13" s="123"/>
      <c r="N13" s="123"/>
      <c r="O13" s="123"/>
      <c r="P13" s="123"/>
      <c r="Q13" s="123"/>
      <c r="R13" s="123"/>
      <c r="S13" s="123"/>
      <c r="T13" s="123"/>
    </row>
    <row r="14" spans="1:25" ht="19.5">
      <c r="A14" s="33" t="s">
        <v>132</v>
      </c>
      <c r="B14" s="38" t="s">
        <v>138</v>
      </c>
      <c r="C14" s="39">
        <v>26.6</v>
      </c>
      <c r="D14" s="40">
        <v>28</v>
      </c>
      <c r="E14" s="39">
        <v>56</v>
      </c>
      <c r="F14" s="39">
        <v>53</v>
      </c>
      <c r="G14" s="30">
        <f>SUM(E14+F14)</f>
        <v>109</v>
      </c>
      <c r="H14" s="135">
        <f>(G14-D14)</f>
        <v>81</v>
      </c>
      <c r="I14" s="66">
        <v>23688</v>
      </c>
      <c r="J14" s="62" t="s">
        <v>19</v>
      </c>
      <c r="K14" s="143">
        <f t="shared" si="0"/>
        <v>39</v>
      </c>
      <c r="M14" s="123"/>
      <c r="N14" s="123"/>
      <c r="O14" s="123"/>
      <c r="P14" s="123"/>
      <c r="Q14" s="123"/>
      <c r="R14" s="123"/>
      <c r="S14" s="123"/>
      <c r="T14" s="123"/>
      <c r="U14" s="82"/>
      <c r="V14" s="82"/>
      <c r="W14" s="82"/>
      <c r="X14" s="82"/>
      <c r="Y14" s="82"/>
    </row>
    <row r="15" spans="1:25" ht="19.5">
      <c r="A15" s="33" t="s">
        <v>50</v>
      </c>
      <c r="B15" s="38" t="s">
        <v>135</v>
      </c>
      <c r="C15" s="39">
        <v>15.1</v>
      </c>
      <c r="D15" s="40">
        <v>16</v>
      </c>
      <c r="E15" s="39">
        <v>46</v>
      </c>
      <c r="F15" s="39">
        <v>51</v>
      </c>
      <c r="G15" s="30">
        <f>SUM(E15+F15)</f>
        <v>97</v>
      </c>
      <c r="H15" s="70">
        <f>(G15-D15)</f>
        <v>81</v>
      </c>
      <c r="I15" s="66">
        <v>25845</v>
      </c>
      <c r="K15" s="143">
        <f t="shared" si="0"/>
        <v>43</v>
      </c>
      <c r="M15" s="123"/>
      <c r="N15" s="123"/>
      <c r="O15" s="123"/>
      <c r="P15" s="123"/>
      <c r="Q15" s="123"/>
      <c r="R15" s="123"/>
      <c r="S15" s="123"/>
      <c r="T15" s="123"/>
    </row>
    <row r="16" spans="1:25" ht="19.5">
      <c r="A16" s="33" t="s">
        <v>162</v>
      </c>
      <c r="B16" s="38" t="s">
        <v>140</v>
      </c>
      <c r="C16" s="39">
        <v>8</v>
      </c>
      <c r="D16" s="40">
        <v>8</v>
      </c>
      <c r="E16" s="39">
        <v>50</v>
      </c>
      <c r="F16" s="39">
        <v>41</v>
      </c>
      <c r="G16" s="141">
        <f>SUM(E16+F16)</f>
        <v>91</v>
      </c>
      <c r="H16" s="70">
        <f>(G16-D16)</f>
        <v>83</v>
      </c>
      <c r="I16" s="66">
        <v>25055</v>
      </c>
      <c r="J16" s="62" t="s">
        <v>30</v>
      </c>
      <c r="K16" s="52">
        <f t="shared" si="0"/>
        <v>37</v>
      </c>
    </row>
    <row r="17" spans="1:11" ht="19.5">
      <c r="A17" s="33" t="s">
        <v>91</v>
      </c>
      <c r="B17" s="38" t="s">
        <v>135</v>
      </c>
      <c r="C17" s="39">
        <v>28.8</v>
      </c>
      <c r="D17" s="40">
        <v>30</v>
      </c>
      <c r="E17" s="39">
        <v>61</v>
      </c>
      <c r="F17" s="39">
        <v>52</v>
      </c>
      <c r="G17" s="30">
        <f>SUM(E17+F17)</f>
        <v>113</v>
      </c>
      <c r="H17" s="70">
        <f>(G17-D17)</f>
        <v>83</v>
      </c>
      <c r="I17" s="66">
        <v>25941</v>
      </c>
      <c r="K17" s="52">
        <f t="shared" si="0"/>
        <v>37</v>
      </c>
    </row>
    <row r="18" spans="1:11" ht="19.5">
      <c r="A18" s="118" t="s">
        <v>90</v>
      </c>
      <c r="B18" s="38" t="s">
        <v>138</v>
      </c>
      <c r="C18" s="39">
        <v>36.1</v>
      </c>
      <c r="D18" s="119" t="s">
        <v>9</v>
      </c>
      <c r="E18" s="120" t="s">
        <v>9</v>
      </c>
      <c r="F18" s="120" t="s">
        <v>9</v>
      </c>
      <c r="G18" s="121" t="s">
        <v>9</v>
      </c>
      <c r="H18" s="122" t="s">
        <v>9</v>
      </c>
      <c r="I18" s="66">
        <v>29320</v>
      </c>
    </row>
    <row r="19" spans="1:11" ht="19.5">
      <c r="A19" s="118" t="s">
        <v>79</v>
      </c>
      <c r="B19" s="38" t="s">
        <v>137</v>
      </c>
      <c r="C19" s="39">
        <v>36.6</v>
      </c>
      <c r="D19" s="40" t="s">
        <v>9</v>
      </c>
      <c r="E19" s="120" t="s">
        <v>9</v>
      </c>
      <c r="F19" s="120" t="s">
        <v>9</v>
      </c>
      <c r="G19" s="121" t="s">
        <v>9</v>
      </c>
      <c r="H19" s="122" t="s">
        <v>9</v>
      </c>
      <c r="I19" s="66">
        <v>17465</v>
      </c>
    </row>
    <row r="20" spans="1:11" ht="19.5">
      <c r="A20" s="118" t="s">
        <v>38</v>
      </c>
      <c r="B20" s="38" t="s">
        <v>143</v>
      </c>
      <c r="C20" s="39">
        <v>19.899999999999999</v>
      </c>
      <c r="D20" s="119" t="s">
        <v>9</v>
      </c>
      <c r="E20" s="120" t="s">
        <v>9</v>
      </c>
      <c r="F20" s="120" t="s">
        <v>9</v>
      </c>
      <c r="G20" s="121" t="s">
        <v>9</v>
      </c>
      <c r="H20" s="122" t="s">
        <v>9</v>
      </c>
      <c r="I20" s="66">
        <v>24973</v>
      </c>
    </row>
    <row r="21" spans="1:11" ht="19.5">
      <c r="A21" s="33" t="s">
        <v>42</v>
      </c>
      <c r="B21" s="38" t="s">
        <v>141</v>
      </c>
      <c r="C21" s="39">
        <v>0.7</v>
      </c>
      <c r="D21" s="40" t="s">
        <v>5</v>
      </c>
      <c r="E21" s="39" t="s">
        <v>151</v>
      </c>
      <c r="F21" s="39" t="s">
        <v>152</v>
      </c>
      <c r="G21" s="121" t="s">
        <v>9</v>
      </c>
      <c r="H21" s="122" t="s">
        <v>9</v>
      </c>
      <c r="I21" s="66">
        <v>25922</v>
      </c>
    </row>
    <row r="22" spans="1:11" ht="19.5">
      <c r="A22" s="33" t="s">
        <v>51</v>
      </c>
      <c r="B22" s="38" t="s">
        <v>141</v>
      </c>
      <c r="C22" s="39">
        <v>13</v>
      </c>
      <c r="D22" s="40" t="s">
        <v>5</v>
      </c>
      <c r="E22" s="39" t="s">
        <v>151</v>
      </c>
      <c r="F22" s="39" t="s">
        <v>152</v>
      </c>
      <c r="G22" s="121" t="s">
        <v>9</v>
      </c>
      <c r="H22" s="122" t="s">
        <v>9</v>
      </c>
      <c r="I22" s="66">
        <v>25095</v>
      </c>
    </row>
    <row r="23" spans="1:11" ht="20.25" thickBot="1">
      <c r="A23" s="124" t="s">
        <v>52</v>
      </c>
      <c r="B23" s="125" t="s">
        <v>137</v>
      </c>
      <c r="C23" s="126">
        <v>14.1</v>
      </c>
      <c r="D23" s="127" t="s">
        <v>5</v>
      </c>
      <c r="E23" s="126" t="s">
        <v>151</v>
      </c>
      <c r="F23" s="126" t="s">
        <v>152</v>
      </c>
      <c r="G23" s="132" t="s">
        <v>9</v>
      </c>
      <c r="H23" s="133" t="s">
        <v>9</v>
      </c>
      <c r="I23" s="128">
        <v>26288</v>
      </c>
    </row>
  </sheetData>
  <sortState xmlns:xlrd2="http://schemas.microsoft.com/office/spreadsheetml/2017/richdata2" ref="A13:I23">
    <sortCondition ref="H13:H23"/>
    <sortCondition ref="F13:F23"/>
    <sortCondition ref="E13:E23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N74"/>
  <sheetViews>
    <sheetView zoomScale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1" customWidth="1"/>
    <col min="9" max="9" width="12.85546875" style="27" customWidth="1"/>
    <col min="10" max="10" width="9.5703125" style="44" customWidth="1"/>
    <col min="11" max="11" width="16" style="1" bestFit="1" customWidth="1"/>
    <col min="12" max="16384" width="11.42578125" style="1"/>
  </cols>
  <sheetData>
    <row r="1" spans="1:14" ht="30.75">
      <c r="A1" s="153" t="s">
        <v>6</v>
      </c>
      <c r="B1" s="153"/>
      <c r="C1" s="153"/>
      <c r="D1" s="153"/>
      <c r="E1" s="153"/>
      <c r="F1" s="153"/>
      <c r="G1" s="153"/>
      <c r="H1" s="153"/>
      <c r="I1" s="1"/>
    </row>
    <row r="2" spans="1:14" ht="30.75">
      <c r="A2" s="153" t="s">
        <v>7</v>
      </c>
      <c r="B2" s="153"/>
      <c r="C2" s="153"/>
      <c r="D2" s="153"/>
      <c r="E2" s="153"/>
      <c r="F2" s="153"/>
      <c r="G2" s="153"/>
      <c r="H2" s="153"/>
      <c r="I2" s="1"/>
    </row>
    <row r="3" spans="1:14">
      <c r="A3" s="1"/>
      <c r="B3" s="1"/>
      <c r="C3" s="1"/>
      <c r="D3" s="1"/>
      <c r="E3" s="1"/>
      <c r="F3" s="1"/>
      <c r="G3" s="1"/>
      <c r="H3" s="1"/>
      <c r="I3" s="1"/>
    </row>
    <row r="4" spans="1:14" ht="25.5">
      <c r="A4" s="154" t="str">
        <f>DAM!A4</f>
        <v>VILLA GESELL</v>
      </c>
      <c r="B4" s="154"/>
      <c r="C4" s="154"/>
      <c r="D4" s="154"/>
      <c r="E4" s="154"/>
      <c r="F4" s="154"/>
      <c r="G4" s="154"/>
      <c r="H4" s="154"/>
      <c r="I4" s="1"/>
    </row>
    <row r="5" spans="1:14" ht="25.5">
      <c r="A5" s="154" t="str">
        <f>DAM!A5</f>
        <v>GOLF CLUB</v>
      </c>
      <c r="B5" s="154"/>
      <c r="C5" s="154"/>
      <c r="D5" s="154"/>
      <c r="E5" s="154"/>
      <c r="F5" s="154"/>
      <c r="G5" s="154"/>
      <c r="H5" s="154"/>
      <c r="I5" s="1"/>
    </row>
    <row r="6" spans="1:14" ht="26.25">
      <c r="A6" s="155" t="str">
        <f>DAM!A6</f>
        <v>3° FECHA DEL RANKING DE MAYORES</v>
      </c>
      <c r="B6" s="155"/>
      <c r="C6" s="155"/>
      <c r="D6" s="155"/>
      <c r="E6" s="155"/>
      <c r="F6" s="155"/>
      <c r="G6" s="155"/>
      <c r="H6" s="155"/>
      <c r="I6" s="1"/>
    </row>
    <row r="7" spans="1:14" ht="20.25">
      <c r="A7" s="6"/>
      <c r="B7" s="6"/>
      <c r="C7" s="6"/>
      <c r="D7" s="6"/>
      <c r="E7" s="6"/>
      <c r="F7" s="6"/>
      <c r="G7" s="6"/>
      <c r="H7" s="6"/>
      <c r="I7" s="1"/>
    </row>
    <row r="8" spans="1:14" ht="19.5">
      <c r="A8" s="156" t="s">
        <v>22</v>
      </c>
      <c r="B8" s="156"/>
      <c r="C8" s="156"/>
      <c r="D8" s="156"/>
      <c r="E8" s="156"/>
      <c r="F8" s="156"/>
      <c r="G8" s="156"/>
      <c r="H8" s="156"/>
      <c r="I8" s="1"/>
    </row>
    <row r="9" spans="1:14" ht="19.5">
      <c r="A9" s="157" t="str">
        <f>'CAB Hasta 9,9'!A9:H9</f>
        <v>DOMINGO 15 DE JUNIO DE 2025</v>
      </c>
      <c r="B9" s="157"/>
      <c r="C9" s="157"/>
      <c r="D9" s="157"/>
      <c r="E9" s="157"/>
      <c r="F9" s="157"/>
      <c r="G9" s="157"/>
      <c r="H9" s="157"/>
      <c r="I9" s="1"/>
    </row>
    <row r="10" spans="1:14" ht="20.25" thickBot="1">
      <c r="A10" s="158"/>
      <c r="B10" s="158"/>
      <c r="C10" s="158"/>
      <c r="D10" s="158"/>
      <c r="E10" s="158"/>
      <c r="F10" s="158"/>
      <c r="G10" s="158"/>
      <c r="H10" s="158"/>
      <c r="I10" s="1"/>
    </row>
    <row r="11" spans="1:14" ht="20.25" thickBot="1">
      <c r="A11" s="150" t="s">
        <v>27</v>
      </c>
      <c r="B11" s="151"/>
      <c r="C11" s="151"/>
      <c r="D11" s="151"/>
      <c r="E11" s="151"/>
      <c r="F11" s="151"/>
      <c r="G11" s="151"/>
      <c r="H11" s="152"/>
      <c r="I11" s="1"/>
    </row>
    <row r="12" spans="1:14" s="54" customFormat="1" ht="20.25" thickBot="1">
      <c r="A12" s="29" t="s">
        <v>0</v>
      </c>
      <c r="B12" s="67" t="s">
        <v>8</v>
      </c>
      <c r="C12" s="67" t="s">
        <v>13</v>
      </c>
      <c r="D12" s="29" t="s">
        <v>1</v>
      </c>
      <c r="E12" s="29" t="s">
        <v>2</v>
      </c>
      <c r="F12" s="29" t="s">
        <v>3</v>
      </c>
      <c r="G12" s="29" t="s">
        <v>4</v>
      </c>
      <c r="H12" s="68" t="s">
        <v>9</v>
      </c>
      <c r="I12" s="69" t="s">
        <v>24</v>
      </c>
      <c r="J12" s="44"/>
      <c r="K12" s="57">
        <v>46022</v>
      </c>
      <c r="L12" s="1"/>
      <c r="M12" s="1"/>
      <c r="N12" s="1"/>
    </row>
    <row r="13" spans="1:14" ht="19.5">
      <c r="A13" s="33" t="s">
        <v>105</v>
      </c>
      <c r="B13" s="38" t="s">
        <v>138</v>
      </c>
      <c r="C13" s="39">
        <v>1.7</v>
      </c>
      <c r="D13" s="40">
        <v>1</v>
      </c>
      <c r="E13" s="39">
        <v>37</v>
      </c>
      <c r="F13" s="39">
        <v>33</v>
      </c>
      <c r="G13" s="141">
        <f t="shared" ref="G13:G44" si="0">SUM(E13+F13)</f>
        <v>70</v>
      </c>
      <c r="H13" s="84" t="s">
        <v>9</v>
      </c>
      <c r="I13" s="66">
        <v>25144</v>
      </c>
      <c r="K13" s="56">
        <f t="shared" ref="K13:K66" si="1">DATEDIF(I13,$K$12,"Y")</f>
        <v>57</v>
      </c>
    </row>
    <row r="14" spans="1:14" ht="19.5">
      <c r="A14" s="33" t="s">
        <v>39</v>
      </c>
      <c r="B14" s="38" t="s">
        <v>143</v>
      </c>
      <c r="C14" s="39">
        <v>-0.8</v>
      </c>
      <c r="D14" s="40">
        <v>-2</v>
      </c>
      <c r="E14" s="39">
        <v>36</v>
      </c>
      <c r="F14" s="39">
        <v>34</v>
      </c>
      <c r="G14" s="141">
        <f t="shared" si="0"/>
        <v>70</v>
      </c>
      <c r="H14" s="84" t="s">
        <v>9</v>
      </c>
      <c r="I14" s="66">
        <v>34117</v>
      </c>
      <c r="K14" s="56">
        <f t="shared" si="1"/>
        <v>32</v>
      </c>
    </row>
    <row r="15" spans="1:14" ht="19.5">
      <c r="A15" s="33" t="s">
        <v>47</v>
      </c>
      <c r="B15" s="38" t="s">
        <v>142</v>
      </c>
      <c r="C15" s="39">
        <v>3.1</v>
      </c>
      <c r="D15" s="40">
        <v>3</v>
      </c>
      <c r="E15" s="39">
        <v>37</v>
      </c>
      <c r="F15" s="39">
        <v>35</v>
      </c>
      <c r="G15" s="30">
        <f t="shared" si="0"/>
        <v>72</v>
      </c>
      <c r="H15" s="84" t="s">
        <v>9</v>
      </c>
      <c r="I15" s="66">
        <v>31223</v>
      </c>
      <c r="K15" s="56">
        <f t="shared" si="1"/>
        <v>40</v>
      </c>
    </row>
    <row r="16" spans="1:14" ht="19.5">
      <c r="A16" s="33" t="s">
        <v>154</v>
      </c>
      <c r="B16" s="38" t="s">
        <v>147</v>
      </c>
      <c r="C16" s="39">
        <v>0.2</v>
      </c>
      <c r="D16" s="40">
        <v>0</v>
      </c>
      <c r="E16" s="39">
        <v>37</v>
      </c>
      <c r="F16" s="39">
        <v>38</v>
      </c>
      <c r="G16" s="30">
        <f t="shared" si="0"/>
        <v>75</v>
      </c>
      <c r="H16" s="84" t="s">
        <v>9</v>
      </c>
      <c r="I16" s="66">
        <v>31220</v>
      </c>
      <c r="K16" s="56">
        <f t="shared" si="1"/>
        <v>40</v>
      </c>
    </row>
    <row r="17" spans="1:11" ht="19.5">
      <c r="A17" s="33" t="s">
        <v>49</v>
      </c>
      <c r="B17" s="38" t="s">
        <v>153</v>
      </c>
      <c r="C17" s="39">
        <v>-1.3</v>
      </c>
      <c r="D17" s="40">
        <v>-2</v>
      </c>
      <c r="E17" s="39">
        <v>40</v>
      </c>
      <c r="F17" s="39">
        <v>37</v>
      </c>
      <c r="G17" s="30">
        <f t="shared" si="0"/>
        <v>77</v>
      </c>
      <c r="H17" s="84" t="s">
        <v>9</v>
      </c>
      <c r="I17" s="66">
        <v>35076</v>
      </c>
      <c r="K17" s="56">
        <f t="shared" si="1"/>
        <v>29</v>
      </c>
    </row>
    <row r="18" spans="1:11" ht="19.5">
      <c r="A18" s="33" t="s">
        <v>102</v>
      </c>
      <c r="B18" s="38" t="s">
        <v>140</v>
      </c>
      <c r="C18" s="39">
        <v>-0.5</v>
      </c>
      <c r="D18" s="40">
        <v>-1</v>
      </c>
      <c r="E18" s="39">
        <v>37</v>
      </c>
      <c r="F18" s="39">
        <v>40</v>
      </c>
      <c r="G18" s="30">
        <f t="shared" si="0"/>
        <v>77</v>
      </c>
      <c r="H18" s="84" t="s">
        <v>9</v>
      </c>
      <c r="I18" s="66">
        <v>30469</v>
      </c>
      <c r="K18" s="56">
        <f t="shared" si="1"/>
        <v>42</v>
      </c>
    </row>
    <row r="19" spans="1:11" ht="19.5">
      <c r="A19" s="33" t="s">
        <v>44</v>
      </c>
      <c r="B19" s="38" t="s">
        <v>141</v>
      </c>
      <c r="C19" s="39">
        <v>0.1</v>
      </c>
      <c r="D19" s="40">
        <v>0</v>
      </c>
      <c r="E19" s="39">
        <v>39</v>
      </c>
      <c r="F19" s="39">
        <v>39</v>
      </c>
      <c r="G19" s="30">
        <f t="shared" si="0"/>
        <v>78</v>
      </c>
      <c r="H19" s="84" t="s">
        <v>9</v>
      </c>
      <c r="I19" s="66">
        <v>26222</v>
      </c>
      <c r="K19" s="56">
        <f t="shared" si="1"/>
        <v>54</v>
      </c>
    </row>
    <row r="20" spans="1:11" ht="19.5">
      <c r="A20" s="33" t="s">
        <v>58</v>
      </c>
      <c r="B20" s="38" t="s">
        <v>138</v>
      </c>
      <c r="C20" s="39">
        <v>3.5</v>
      </c>
      <c r="D20" s="40">
        <v>4</v>
      </c>
      <c r="E20" s="39">
        <v>37</v>
      </c>
      <c r="F20" s="39">
        <v>41</v>
      </c>
      <c r="G20" s="30">
        <f t="shared" si="0"/>
        <v>78</v>
      </c>
      <c r="H20" s="84" t="s">
        <v>9</v>
      </c>
      <c r="I20" s="66">
        <v>29151</v>
      </c>
      <c r="K20" s="56">
        <f t="shared" si="1"/>
        <v>46</v>
      </c>
    </row>
    <row r="21" spans="1:11" ht="19.5">
      <c r="A21" s="33" t="s">
        <v>45</v>
      </c>
      <c r="B21" s="38" t="s">
        <v>137</v>
      </c>
      <c r="C21" s="39">
        <v>3.7</v>
      </c>
      <c r="D21" s="40">
        <v>4</v>
      </c>
      <c r="E21" s="39">
        <v>40</v>
      </c>
      <c r="F21" s="39">
        <v>39</v>
      </c>
      <c r="G21" s="30">
        <f t="shared" si="0"/>
        <v>79</v>
      </c>
      <c r="H21" s="84" t="s">
        <v>9</v>
      </c>
      <c r="I21" s="66">
        <v>34369</v>
      </c>
      <c r="K21" s="56">
        <f t="shared" si="1"/>
        <v>31</v>
      </c>
    </row>
    <row r="22" spans="1:11" ht="19.5">
      <c r="A22" s="33" t="s">
        <v>106</v>
      </c>
      <c r="B22" s="38" t="s">
        <v>138</v>
      </c>
      <c r="C22" s="39">
        <v>4.7</v>
      </c>
      <c r="D22" s="40">
        <v>5</v>
      </c>
      <c r="E22" s="39">
        <v>39</v>
      </c>
      <c r="F22" s="39">
        <v>40</v>
      </c>
      <c r="G22" s="30">
        <f t="shared" si="0"/>
        <v>79</v>
      </c>
      <c r="H22" s="84" t="s">
        <v>9</v>
      </c>
      <c r="I22" s="66">
        <v>20469</v>
      </c>
      <c r="K22" s="56">
        <f t="shared" si="1"/>
        <v>69</v>
      </c>
    </row>
    <row r="23" spans="1:11" ht="19.5">
      <c r="A23" s="33" t="s">
        <v>158</v>
      </c>
      <c r="B23" s="38" t="s">
        <v>144</v>
      </c>
      <c r="C23" s="39">
        <v>7.7</v>
      </c>
      <c r="D23" s="40">
        <v>8</v>
      </c>
      <c r="E23" s="39">
        <v>43</v>
      </c>
      <c r="F23" s="39">
        <v>38</v>
      </c>
      <c r="G23" s="30">
        <f t="shared" si="0"/>
        <v>81</v>
      </c>
      <c r="H23" s="84" t="s">
        <v>9</v>
      </c>
      <c r="I23" s="66">
        <v>32178</v>
      </c>
      <c r="K23" s="56">
        <f t="shared" si="1"/>
        <v>37</v>
      </c>
    </row>
    <row r="24" spans="1:11" ht="19.5">
      <c r="A24" s="33" t="s">
        <v>54</v>
      </c>
      <c r="B24" s="38" t="s">
        <v>138</v>
      </c>
      <c r="C24" s="39">
        <v>9.8000000000000007</v>
      </c>
      <c r="D24" s="40">
        <v>11</v>
      </c>
      <c r="E24" s="39">
        <v>42</v>
      </c>
      <c r="F24" s="39">
        <v>39</v>
      </c>
      <c r="G24" s="30">
        <f t="shared" si="0"/>
        <v>81</v>
      </c>
      <c r="H24" s="84" t="s">
        <v>9</v>
      </c>
      <c r="I24" s="66">
        <v>36517</v>
      </c>
      <c r="K24" s="56">
        <f t="shared" si="1"/>
        <v>26</v>
      </c>
    </row>
    <row r="25" spans="1:11" ht="19.5">
      <c r="A25" s="33" t="s">
        <v>159</v>
      </c>
      <c r="B25" s="38" t="s">
        <v>144</v>
      </c>
      <c r="C25" s="39">
        <v>8.6999999999999993</v>
      </c>
      <c r="D25" s="40">
        <v>9</v>
      </c>
      <c r="E25" s="39">
        <v>41</v>
      </c>
      <c r="F25" s="39">
        <v>40</v>
      </c>
      <c r="G25" s="30">
        <f t="shared" si="0"/>
        <v>81</v>
      </c>
      <c r="H25" s="84" t="s">
        <v>9</v>
      </c>
      <c r="I25" s="66">
        <v>32401</v>
      </c>
      <c r="K25" s="56">
        <f t="shared" si="1"/>
        <v>37</v>
      </c>
    </row>
    <row r="26" spans="1:11" ht="19.5">
      <c r="A26" s="33" t="s">
        <v>56</v>
      </c>
      <c r="B26" s="38" t="s">
        <v>155</v>
      </c>
      <c r="C26" s="39">
        <v>6.1</v>
      </c>
      <c r="D26" s="40">
        <v>6</v>
      </c>
      <c r="E26" s="39">
        <v>41</v>
      </c>
      <c r="F26" s="39">
        <v>40</v>
      </c>
      <c r="G26" s="30">
        <f t="shared" si="0"/>
        <v>81</v>
      </c>
      <c r="H26" s="84" t="s">
        <v>9</v>
      </c>
      <c r="I26" s="66">
        <v>23870</v>
      </c>
      <c r="K26" s="56">
        <f t="shared" si="1"/>
        <v>60</v>
      </c>
    </row>
    <row r="27" spans="1:11" ht="19.5">
      <c r="A27" s="33" t="s">
        <v>57</v>
      </c>
      <c r="B27" s="38" t="s">
        <v>144</v>
      </c>
      <c r="C27" s="39">
        <v>8.5</v>
      </c>
      <c r="D27" s="40">
        <v>9</v>
      </c>
      <c r="E27" s="39">
        <v>45</v>
      </c>
      <c r="F27" s="39">
        <v>37</v>
      </c>
      <c r="G27" s="30">
        <f t="shared" si="0"/>
        <v>82</v>
      </c>
      <c r="H27" s="84" t="s">
        <v>9</v>
      </c>
      <c r="I27" s="66">
        <v>27622</v>
      </c>
      <c r="K27" s="56">
        <f t="shared" si="1"/>
        <v>50</v>
      </c>
    </row>
    <row r="28" spans="1:11" ht="19.5">
      <c r="A28" s="33" t="s">
        <v>48</v>
      </c>
      <c r="B28" s="38" t="s">
        <v>136</v>
      </c>
      <c r="C28" s="39">
        <v>1.1000000000000001</v>
      </c>
      <c r="D28" s="40">
        <v>1</v>
      </c>
      <c r="E28" s="39">
        <v>44</v>
      </c>
      <c r="F28" s="39">
        <v>38</v>
      </c>
      <c r="G28" s="30">
        <f t="shared" si="0"/>
        <v>82</v>
      </c>
      <c r="H28" s="84" t="s">
        <v>9</v>
      </c>
      <c r="I28" s="66">
        <v>31709</v>
      </c>
      <c r="K28" s="56">
        <f t="shared" si="1"/>
        <v>39</v>
      </c>
    </row>
    <row r="29" spans="1:11" ht="19.5">
      <c r="A29" s="33" t="s">
        <v>156</v>
      </c>
      <c r="B29" s="38" t="s">
        <v>142</v>
      </c>
      <c r="C29" s="39">
        <v>5.8</v>
      </c>
      <c r="D29" s="40">
        <v>6</v>
      </c>
      <c r="E29" s="39">
        <v>42</v>
      </c>
      <c r="F29" s="39">
        <v>40</v>
      </c>
      <c r="G29" s="30">
        <f t="shared" si="0"/>
        <v>82</v>
      </c>
      <c r="H29" s="84" t="s">
        <v>9</v>
      </c>
      <c r="I29" s="66">
        <v>26687</v>
      </c>
      <c r="K29" s="56">
        <f t="shared" si="1"/>
        <v>52</v>
      </c>
    </row>
    <row r="30" spans="1:11" ht="19.5">
      <c r="A30" s="33" t="s">
        <v>55</v>
      </c>
      <c r="B30" s="38" t="s">
        <v>155</v>
      </c>
      <c r="C30" s="39">
        <v>1.5</v>
      </c>
      <c r="D30" s="40">
        <v>1</v>
      </c>
      <c r="E30" s="39">
        <v>42</v>
      </c>
      <c r="F30" s="39">
        <v>40</v>
      </c>
      <c r="G30" s="30">
        <f t="shared" si="0"/>
        <v>82</v>
      </c>
      <c r="H30" s="84" t="s">
        <v>9</v>
      </c>
      <c r="I30" s="66">
        <v>32813</v>
      </c>
      <c r="K30" s="56">
        <f t="shared" si="1"/>
        <v>36</v>
      </c>
    </row>
    <row r="31" spans="1:11" ht="19.5">
      <c r="A31" s="33" t="s">
        <v>157</v>
      </c>
      <c r="B31" s="38" t="s">
        <v>138</v>
      </c>
      <c r="C31" s="39">
        <v>6.5</v>
      </c>
      <c r="D31" s="40">
        <v>6</v>
      </c>
      <c r="E31" s="39">
        <v>40</v>
      </c>
      <c r="F31" s="39">
        <v>42</v>
      </c>
      <c r="G31" s="30">
        <f t="shared" si="0"/>
        <v>82</v>
      </c>
      <c r="H31" s="84" t="s">
        <v>9</v>
      </c>
      <c r="I31" s="66">
        <v>33052</v>
      </c>
      <c r="K31" s="56">
        <f t="shared" si="1"/>
        <v>35</v>
      </c>
    </row>
    <row r="32" spans="1:11" ht="19.5">
      <c r="A32" s="33" t="s">
        <v>110</v>
      </c>
      <c r="B32" s="38" t="s">
        <v>144</v>
      </c>
      <c r="C32" s="39">
        <v>4.4000000000000004</v>
      </c>
      <c r="D32" s="40">
        <v>4</v>
      </c>
      <c r="E32" s="39">
        <v>41</v>
      </c>
      <c r="F32" s="39">
        <v>43</v>
      </c>
      <c r="G32" s="30">
        <f t="shared" si="0"/>
        <v>84</v>
      </c>
      <c r="H32" s="84" t="s">
        <v>9</v>
      </c>
      <c r="I32" s="66">
        <v>28445</v>
      </c>
      <c r="K32" s="56">
        <f t="shared" si="1"/>
        <v>48</v>
      </c>
    </row>
    <row r="33" spans="1:11" ht="19.5">
      <c r="A33" s="33" t="s">
        <v>59</v>
      </c>
      <c r="B33" s="38" t="s">
        <v>138</v>
      </c>
      <c r="C33" s="39">
        <v>6.2</v>
      </c>
      <c r="D33" s="40">
        <v>6</v>
      </c>
      <c r="E33" s="39">
        <v>44</v>
      </c>
      <c r="F33" s="39">
        <v>41</v>
      </c>
      <c r="G33" s="30">
        <f t="shared" si="0"/>
        <v>85</v>
      </c>
      <c r="H33" s="84" t="s">
        <v>9</v>
      </c>
      <c r="I33" s="66">
        <v>28522</v>
      </c>
      <c r="K33" s="56">
        <f t="shared" si="1"/>
        <v>47</v>
      </c>
    </row>
    <row r="34" spans="1:11" ht="19.5">
      <c r="A34" s="33" t="s">
        <v>160</v>
      </c>
      <c r="B34" s="38" t="s">
        <v>137</v>
      </c>
      <c r="C34" s="39">
        <v>9</v>
      </c>
      <c r="D34" s="40">
        <v>10</v>
      </c>
      <c r="E34" s="39">
        <v>43</v>
      </c>
      <c r="F34" s="39">
        <v>42</v>
      </c>
      <c r="G34" s="30">
        <f t="shared" si="0"/>
        <v>85</v>
      </c>
      <c r="H34" s="84" t="s">
        <v>9</v>
      </c>
      <c r="I34" s="66">
        <v>35437</v>
      </c>
      <c r="K34" s="56">
        <f t="shared" si="1"/>
        <v>28</v>
      </c>
    </row>
    <row r="35" spans="1:11" ht="19.5">
      <c r="A35" s="33" t="s">
        <v>71</v>
      </c>
      <c r="B35" s="38" t="s">
        <v>137</v>
      </c>
      <c r="C35" s="39">
        <v>12.3</v>
      </c>
      <c r="D35" s="119">
        <v>14</v>
      </c>
      <c r="E35" s="120">
        <v>42</v>
      </c>
      <c r="F35" s="120">
        <v>45</v>
      </c>
      <c r="G35" s="121">
        <f t="shared" si="0"/>
        <v>87</v>
      </c>
      <c r="H35" s="84" t="s">
        <v>9</v>
      </c>
      <c r="I35" s="66">
        <v>27724</v>
      </c>
      <c r="K35" s="56">
        <f t="shared" si="1"/>
        <v>50</v>
      </c>
    </row>
    <row r="36" spans="1:11" ht="19.5">
      <c r="A36" s="33" t="s">
        <v>67</v>
      </c>
      <c r="B36" s="38" t="s">
        <v>137</v>
      </c>
      <c r="C36" s="39">
        <v>11.6</v>
      </c>
      <c r="D36" s="119">
        <v>13</v>
      </c>
      <c r="E36" s="120">
        <v>41</v>
      </c>
      <c r="F36" s="120">
        <v>47</v>
      </c>
      <c r="G36" s="121">
        <f t="shared" si="0"/>
        <v>88</v>
      </c>
      <c r="H36" s="84" t="s">
        <v>9</v>
      </c>
      <c r="I36" s="66">
        <v>25774</v>
      </c>
      <c r="K36" s="56">
        <f t="shared" si="1"/>
        <v>55</v>
      </c>
    </row>
    <row r="37" spans="1:11" ht="19.5">
      <c r="A37" s="33" t="s">
        <v>75</v>
      </c>
      <c r="B37" s="38" t="s">
        <v>136</v>
      </c>
      <c r="C37" s="39">
        <v>11.2</v>
      </c>
      <c r="D37" s="119">
        <v>12</v>
      </c>
      <c r="E37" s="120">
        <v>48</v>
      </c>
      <c r="F37" s="120">
        <v>41</v>
      </c>
      <c r="G37" s="121">
        <f t="shared" si="0"/>
        <v>89</v>
      </c>
      <c r="H37" s="84" t="s">
        <v>9</v>
      </c>
      <c r="I37" s="66">
        <v>32773</v>
      </c>
      <c r="K37" s="56">
        <f t="shared" si="1"/>
        <v>36</v>
      </c>
    </row>
    <row r="38" spans="1:11" ht="19.5">
      <c r="A38" s="33" t="s">
        <v>72</v>
      </c>
      <c r="B38" s="38" t="s">
        <v>141</v>
      </c>
      <c r="C38" s="39">
        <v>15.4</v>
      </c>
      <c r="D38" s="119">
        <v>17</v>
      </c>
      <c r="E38" s="120">
        <v>42</v>
      </c>
      <c r="F38" s="120">
        <v>48</v>
      </c>
      <c r="G38" s="121">
        <f t="shared" si="0"/>
        <v>90</v>
      </c>
      <c r="H38" s="84" t="s">
        <v>9</v>
      </c>
      <c r="I38" s="66">
        <v>20847</v>
      </c>
      <c r="K38" s="56">
        <f t="shared" si="1"/>
        <v>68</v>
      </c>
    </row>
    <row r="39" spans="1:11" ht="19.5">
      <c r="A39" s="33" t="s">
        <v>68</v>
      </c>
      <c r="B39" s="38" t="s">
        <v>137</v>
      </c>
      <c r="C39" s="39">
        <v>12.8</v>
      </c>
      <c r="D39" s="119">
        <v>14</v>
      </c>
      <c r="E39" s="120">
        <v>47</v>
      </c>
      <c r="F39" s="120">
        <v>45</v>
      </c>
      <c r="G39" s="121">
        <f t="shared" si="0"/>
        <v>92</v>
      </c>
      <c r="H39" s="84" t="s">
        <v>9</v>
      </c>
      <c r="I39" s="66">
        <v>23632</v>
      </c>
      <c r="K39" s="56">
        <f t="shared" si="1"/>
        <v>61</v>
      </c>
    </row>
    <row r="40" spans="1:11" ht="19.5">
      <c r="A40" s="33" t="s">
        <v>139</v>
      </c>
      <c r="B40" s="38" t="s">
        <v>138</v>
      </c>
      <c r="C40" s="39">
        <v>13.2</v>
      </c>
      <c r="D40" s="119">
        <v>15</v>
      </c>
      <c r="E40" s="120">
        <v>45</v>
      </c>
      <c r="F40" s="120">
        <v>47</v>
      </c>
      <c r="G40" s="121">
        <f t="shared" si="0"/>
        <v>92</v>
      </c>
      <c r="H40" s="84" t="s">
        <v>9</v>
      </c>
      <c r="I40" s="66">
        <v>22814</v>
      </c>
      <c r="K40" s="56">
        <f t="shared" si="1"/>
        <v>63</v>
      </c>
    </row>
    <row r="41" spans="1:11" ht="19.5">
      <c r="A41" s="33" t="s">
        <v>70</v>
      </c>
      <c r="B41" s="38" t="s">
        <v>137</v>
      </c>
      <c r="C41" s="39">
        <v>12.7</v>
      </c>
      <c r="D41" s="119">
        <v>14</v>
      </c>
      <c r="E41" s="120">
        <v>49</v>
      </c>
      <c r="F41" s="120">
        <v>44</v>
      </c>
      <c r="G41" s="121">
        <f t="shared" si="0"/>
        <v>93</v>
      </c>
      <c r="H41" s="84" t="s">
        <v>9</v>
      </c>
      <c r="I41" s="66">
        <v>27291</v>
      </c>
      <c r="K41" s="56">
        <f t="shared" si="1"/>
        <v>51</v>
      </c>
    </row>
    <row r="42" spans="1:11" ht="19.5">
      <c r="A42" s="33" t="s">
        <v>76</v>
      </c>
      <c r="B42" s="38" t="s">
        <v>136</v>
      </c>
      <c r="C42" s="39">
        <v>13.6</v>
      </c>
      <c r="D42" s="119">
        <v>15</v>
      </c>
      <c r="E42" s="120">
        <v>47</v>
      </c>
      <c r="F42" s="120">
        <v>46</v>
      </c>
      <c r="G42" s="121">
        <f t="shared" si="0"/>
        <v>93</v>
      </c>
      <c r="H42" s="84" t="s">
        <v>9</v>
      </c>
      <c r="I42" s="66">
        <v>33654</v>
      </c>
      <c r="K42" s="56">
        <f t="shared" si="1"/>
        <v>33</v>
      </c>
    </row>
    <row r="43" spans="1:11" ht="19.5">
      <c r="A43" s="33" t="s">
        <v>66</v>
      </c>
      <c r="B43" s="38" t="s">
        <v>137</v>
      </c>
      <c r="C43" s="39">
        <v>13.8</v>
      </c>
      <c r="D43" s="119">
        <v>15</v>
      </c>
      <c r="E43" s="120">
        <v>46</v>
      </c>
      <c r="F43" s="120">
        <v>47</v>
      </c>
      <c r="G43" s="121">
        <f t="shared" si="0"/>
        <v>93</v>
      </c>
      <c r="H43" s="84" t="s">
        <v>9</v>
      </c>
      <c r="I43" s="66">
        <v>32122</v>
      </c>
      <c r="K43" s="56">
        <f t="shared" si="1"/>
        <v>38</v>
      </c>
    </row>
    <row r="44" spans="1:11" ht="19.5">
      <c r="A44" s="33" t="s">
        <v>131</v>
      </c>
      <c r="B44" s="38" t="s">
        <v>138</v>
      </c>
      <c r="C44" s="39">
        <v>15.3</v>
      </c>
      <c r="D44" s="119">
        <v>17</v>
      </c>
      <c r="E44" s="120">
        <v>48</v>
      </c>
      <c r="F44" s="120">
        <v>47</v>
      </c>
      <c r="G44" s="121">
        <f t="shared" si="0"/>
        <v>95</v>
      </c>
      <c r="H44" s="84" t="s">
        <v>9</v>
      </c>
      <c r="I44" s="66">
        <v>25440</v>
      </c>
      <c r="K44" s="56">
        <f t="shared" si="1"/>
        <v>56</v>
      </c>
    </row>
    <row r="45" spans="1:11" ht="19.5">
      <c r="A45" s="33" t="s">
        <v>87</v>
      </c>
      <c r="B45" s="38" t="s">
        <v>147</v>
      </c>
      <c r="C45" s="39">
        <v>19</v>
      </c>
      <c r="D45" s="40">
        <v>21</v>
      </c>
      <c r="E45" s="39">
        <v>48</v>
      </c>
      <c r="F45" s="39">
        <v>47</v>
      </c>
      <c r="G45" s="30">
        <f t="shared" ref="G45:G76" si="2">SUM(E45+F45)</f>
        <v>95</v>
      </c>
      <c r="H45" s="84" t="s">
        <v>9</v>
      </c>
      <c r="I45" s="66">
        <v>19578</v>
      </c>
      <c r="K45" s="56">
        <f t="shared" si="1"/>
        <v>72</v>
      </c>
    </row>
    <row r="46" spans="1:11" ht="19.5">
      <c r="A46" s="33" t="s">
        <v>145</v>
      </c>
      <c r="B46" s="38" t="s">
        <v>140</v>
      </c>
      <c r="C46" s="39">
        <v>17.8</v>
      </c>
      <c r="D46" s="40">
        <v>20</v>
      </c>
      <c r="E46" s="39">
        <v>51</v>
      </c>
      <c r="F46" s="39">
        <v>45</v>
      </c>
      <c r="G46" s="30">
        <f t="shared" si="2"/>
        <v>96</v>
      </c>
      <c r="H46" s="84" t="s">
        <v>9</v>
      </c>
      <c r="I46" s="66">
        <v>28096</v>
      </c>
      <c r="K46" s="56">
        <f t="shared" si="1"/>
        <v>49</v>
      </c>
    </row>
    <row r="47" spans="1:11" ht="19.5">
      <c r="A47" s="33" t="s">
        <v>93</v>
      </c>
      <c r="B47" s="38" t="s">
        <v>135</v>
      </c>
      <c r="C47" s="39">
        <v>10</v>
      </c>
      <c r="D47" s="119">
        <v>11</v>
      </c>
      <c r="E47" s="120">
        <v>49</v>
      </c>
      <c r="F47" s="120">
        <v>47</v>
      </c>
      <c r="G47" s="121">
        <f t="shared" si="2"/>
        <v>96</v>
      </c>
      <c r="H47" s="84" t="s">
        <v>9</v>
      </c>
      <c r="I47" s="66">
        <v>22604</v>
      </c>
      <c r="J47" s="86"/>
      <c r="K47" s="56">
        <f t="shared" si="1"/>
        <v>64</v>
      </c>
    </row>
    <row r="48" spans="1:11" ht="19.5">
      <c r="A48" s="33" t="s">
        <v>130</v>
      </c>
      <c r="B48" s="38" t="s">
        <v>137</v>
      </c>
      <c r="C48" s="39">
        <v>15.5</v>
      </c>
      <c r="D48" s="119">
        <v>17</v>
      </c>
      <c r="E48" s="120">
        <v>51</v>
      </c>
      <c r="F48" s="120">
        <v>46</v>
      </c>
      <c r="G48" s="121">
        <f t="shared" si="2"/>
        <v>97</v>
      </c>
      <c r="H48" s="84" t="s">
        <v>9</v>
      </c>
      <c r="I48" s="66">
        <v>23705</v>
      </c>
      <c r="K48" s="56">
        <f t="shared" si="1"/>
        <v>61</v>
      </c>
    </row>
    <row r="49" spans="1:11" ht="19.5">
      <c r="A49" s="33" t="s">
        <v>114</v>
      </c>
      <c r="B49" s="38" t="s">
        <v>142</v>
      </c>
      <c r="C49" s="39">
        <v>15.6</v>
      </c>
      <c r="D49" s="119">
        <v>17</v>
      </c>
      <c r="E49" s="120">
        <v>48</v>
      </c>
      <c r="F49" s="120">
        <v>49</v>
      </c>
      <c r="G49" s="121">
        <f t="shared" si="2"/>
        <v>97</v>
      </c>
      <c r="H49" s="84" t="s">
        <v>9</v>
      </c>
      <c r="I49" s="66">
        <v>28796</v>
      </c>
      <c r="K49" s="56">
        <f t="shared" si="1"/>
        <v>47</v>
      </c>
    </row>
    <row r="50" spans="1:11" ht="19.5">
      <c r="A50" s="33" t="s">
        <v>113</v>
      </c>
      <c r="B50" s="38" t="s">
        <v>143</v>
      </c>
      <c r="C50" s="39">
        <v>15.8</v>
      </c>
      <c r="D50" s="119">
        <v>18</v>
      </c>
      <c r="E50" s="120">
        <v>53</v>
      </c>
      <c r="F50" s="120">
        <v>45</v>
      </c>
      <c r="G50" s="121">
        <f t="shared" si="2"/>
        <v>98</v>
      </c>
      <c r="H50" s="84" t="s">
        <v>9</v>
      </c>
      <c r="I50" s="66">
        <v>24241</v>
      </c>
      <c r="K50" s="56">
        <f t="shared" si="1"/>
        <v>59</v>
      </c>
    </row>
    <row r="51" spans="1:11" ht="19.5">
      <c r="A51" s="33" t="s">
        <v>64</v>
      </c>
      <c r="B51" s="38" t="s">
        <v>137</v>
      </c>
      <c r="C51" s="39">
        <v>24.9</v>
      </c>
      <c r="D51" s="40">
        <v>28</v>
      </c>
      <c r="E51" s="39">
        <v>51</v>
      </c>
      <c r="F51" s="39">
        <v>47</v>
      </c>
      <c r="G51" s="30">
        <f t="shared" si="2"/>
        <v>98</v>
      </c>
      <c r="H51" s="84" t="s">
        <v>9</v>
      </c>
      <c r="I51" s="66">
        <v>21457</v>
      </c>
      <c r="K51" s="56">
        <f t="shared" si="1"/>
        <v>67</v>
      </c>
    </row>
    <row r="52" spans="1:11" ht="19.5">
      <c r="A52" s="33" t="s">
        <v>112</v>
      </c>
      <c r="B52" s="38" t="s">
        <v>144</v>
      </c>
      <c r="C52" s="39">
        <v>16.7</v>
      </c>
      <c r="D52" s="119">
        <v>19</v>
      </c>
      <c r="E52" s="120">
        <v>52</v>
      </c>
      <c r="F52" s="120">
        <v>47</v>
      </c>
      <c r="G52" s="121">
        <f t="shared" si="2"/>
        <v>99</v>
      </c>
      <c r="H52" s="84" t="s">
        <v>9</v>
      </c>
      <c r="I52" s="66">
        <v>28680</v>
      </c>
      <c r="K52" s="56">
        <f t="shared" si="1"/>
        <v>47</v>
      </c>
    </row>
    <row r="53" spans="1:11" ht="19.5">
      <c r="A53" s="33" t="s">
        <v>65</v>
      </c>
      <c r="B53" s="38" t="s">
        <v>137</v>
      </c>
      <c r="C53" s="39">
        <v>18.8</v>
      </c>
      <c r="D53" s="40">
        <v>21</v>
      </c>
      <c r="E53" s="39">
        <v>51</v>
      </c>
      <c r="F53" s="39">
        <v>49</v>
      </c>
      <c r="G53" s="30">
        <f t="shared" si="2"/>
        <v>100</v>
      </c>
      <c r="H53" s="84" t="s">
        <v>9</v>
      </c>
      <c r="I53" s="66">
        <v>34249</v>
      </c>
      <c r="K53" s="56">
        <f t="shared" si="1"/>
        <v>32</v>
      </c>
    </row>
    <row r="54" spans="1:11" ht="19.5">
      <c r="A54" s="33" t="s">
        <v>149</v>
      </c>
      <c r="B54" s="38" t="s">
        <v>146</v>
      </c>
      <c r="C54" s="39">
        <v>19.899999999999999</v>
      </c>
      <c r="D54" s="40">
        <v>22</v>
      </c>
      <c r="E54" s="39">
        <v>52</v>
      </c>
      <c r="F54" s="39">
        <v>50</v>
      </c>
      <c r="G54" s="30">
        <f t="shared" si="2"/>
        <v>102</v>
      </c>
      <c r="H54" s="84" t="s">
        <v>9</v>
      </c>
      <c r="I54" s="66">
        <v>20383</v>
      </c>
      <c r="K54" s="56">
        <f t="shared" si="1"/>
        <v>70</v>
      </c>
    </row>
    <row r="55" spans="1:11" ht="19.5">
      <c r="A55" s="33" t="s">
        <v>92</v>
      </c>
      <c r="B55" s="38" t="s">
        <v>135</v>
      </c>
      <c r="C55" s="39">
        <v>29.3</v>
      </c>
      <c r="D55" s="40">
        <v>33</v>
      </c>
      <c r="E55" s="39">
        <v>52</v>
      </c>
      <c r="F55" s="39">
        <v>50</v>
      </c>
      <c r="G55" s="30">
        <f t="shared" si="2"/>
        <v>102</v>
      </c>
      <c r="H55" s="84" t="s">
        <v>9</v>
      </c>
      <c r="I55" s="66">
        <v>25602</v>
      </c>
      <c r="K55" s="56">
        <f t="shared" si="1"/>
        <v>55</v>
      </c>
    </row>
    <row r="56" spans="1:11" ht="19.5">
      <c r="A56" s="33" t="s">
        <v>63</v>
      </c>
      <c r="B56" s="38" t="s">
        <v>146</v>
      </c>
      <c r="C56" s="39">
        <v>18.3</v>
      </c>
      <c r="D56" s="40">
        <v>20</v>
      </c>
      <c r="E56" s="39">
        <v>50</v>
      </c>
      <c r="F56" s="39">
        <v>52</v>
      </c>
      <c r="G56" s="30">
        <f t="shared" si="2"/>
        <v>102</v>
      </c>
      <c r="H56" s="84" t="s">
        <v>9</v>
      </c>
      <c r="I56" s="66">
        <v>28799</v>
      </c>
      <c r="K56" s="56">
        <f t="shared" si="1"/>
        <v>47</v>
      </c>
    </row>
    <row r="57" spans="1:11" ht="19.5">
      <c r="A57" s="33" t="s">
        <v>115</v>
      </c>
      <c r="B57" s="38" t="s">
        <v>138</v>
      </c>
      <c r="C57" s="39">
        <v>23.9</v>
      </c>
      <c r="D57" s="40">
        <v>27</v>
      </c>
      <c r="E57" s="39">
        <v>53</v>
      </c>
      <c r="F57" s="39">
        <v>50</v>
      </c>
      <c r="G57" s="30">
        <f t="shared" si="2"/>
        <v>103</v>
      </c>
      <c r="H57" s="84" t="s">
        <v>9</v>
      </c>
      <c r="I57" s="66">
        <v>19579</v>
      </c>
      <c r="K57" s="56">
        <f t="shared" si="1"/>
        <v>72</v>
      </c>
    </row>
    <row r="58" spans="1:11" ht="19.5">
      <c r="A58" s="33" t="s">
        <v>148</v>
      </c>
      <c r="B58" s="38" t="s">
        <v>144</v>
      </c>
      <c r="C58" s="39">
        <v>19.899999999999999</v>
      </c>
      <c r="D58" s="40">
        <v>22</v>
      </c>
      <c r="E58" s="39">
        <v>50</v>
      </c>
      <c r="F58" s="39">
        <v>53</v>
      </c>
      <c r="G58" s="30">
        <f t="shared" si="2"/>
        <v>103</v>
      </c>
      <c r="H58" s="84" t="s">
        <v>9</v>
      </c>
      <c r="I58" s="66">
        <v>24230</v>
      </c>
      <c r="K58" s="56">
        <f t="shared" si="1"/>
        <v>59</v>
      </c>
    </row>
    <row r="59" spans="1:11" ht="19.5">
      <c r="A59" s="33" t="s">
        <v>86</v>
      </c>
      <c r="B59" s="38" t="s">
        <v>138</v>
      </c>
      <c r="C59" s="39">
        <v>12.3</v>
      </c>
      <c r="D59" s="119">
        <v>14</v>
      </c>
      <c r="E59" s="120">
        <v>51</v>
      </c>
      <c r="F59" s="120">
        <v>53</v>
      </c>
      <c r="G59" s="121">
        <f t="shared" si="2"/>
        <v>104</v>
      </c>
      <c r="H59" s="84" t="s">
        <v>9</v>
      </c>
      <c r="I59" s="66">
        <v>21174</v>
      </c>
      <c r="K59" s="56">
        <f t="shared" si="1"/>
        <v>68</v>
      </c>
    </row>
    <row r="60" spans="1:11" ht="19.5">
      <c r="A60" s="33" t="s">
        <v>77</v>
      </c>
      <c r="B60" s="38" t="s">
        <v>142</v>
      </c>
      <c r="C60" s="39">
        <v>20</v>
      </c>
      <c r="D60" s="40">
        <v>22</v>
      </c>
      <c r="E60" s="39">
        <v>50</v>
      </c>
      <c r="F60" s="39">
        <v>54</v>
      </c>
      <c r="G60" s="30">
        <f t="shared" si="2"/>
        <v>104</v>
      </c>
      <c r="H60" s="84" t="s">
        <v>9</v>
      </c>
      <c r="I60" s="66">
        <v>28876</v>
      </c>
      <c r="K60" s="56">
        <f t="shared" si="1"/>
        <v>46</v>
      </c>
    </row>
    <row r="61" spans="1:11" ht="19.5">
      <c r="A61" s="33" t="s">
        <v>78</v>
      </c>
      <c r="B61" s="38" t="s">
        <v>140</v>
      </c>
      <c r="C61" s="39">
        <v>14.3</v>
      </c>
      <c r="D61" s="119">
        <v>16</v>
      </c>
      <c r="E61" s="120">
        <v>58</v>
      </c>
      <c r="F61" s="120">
        <v>48</v>
      </c>
      <c r="G61" s="121">
        <f t="shared" si="2"/>
        <v>106</v>
      </c>
      <c r="H61" s="84" t="s">
        <v>9</v>
      </c>
      <c r="I61" s="66">
        <v>24008</v>
      </c>
      <c r="K61" s="56">
        <f t="shared" si="1"/>
        <v>60</v>
      </c>
    </row>
    <row r="62" spans="1:11" ht="19.5">
      <c r="A62" s="33" t="s">
        <v>120</v>
      </c>
      <c r="B62" s="38" t="s">
        <v>140</v>
      </c>
      <c r="C62" s="39">
        <v>17</v>
      </c>
      <c r="D62" s="40">
        <v>19</v>
      </c>
      <c r="E62" s="39">
        <v>52</v>
      </c>
      <c r="F62" s="39">
        <v>54</v>
      </c>
      <c r="G62" s="30">
        <f t="shared" si="2"/>
        <v>106</v>
      </c>
      <c r="H62" s="84" t="s">
        <v>9</v>
      </c>
      <c r="I62" s="66">
        <v>27316</v>
      </c>
      <c r="K62" s="56">
        <f t="shared" si="1"/>
        <v>51</v>
      </c>
    </row>
    <row r="63" spans="1:11" ht="19.5">
      <c r="A63" s="33" t="s">
        <v>69</v>
      </c>
      <c r="B63" s="38" t="s">
        <v>137</v>
      </c>
      <c r="C63" s="39">
        <v>20.5</v>
      </c>
      <c r="D63" s="40">
        <v>23</v>
      </c>
      <c r="E63" s="39">
        <v>56</v>
      </c>
      <c r="F63" s="39">
        <v>51</v>
      </c>
      <c r="G63" s="30">
        <f t="shared" si="2"/>
        <v>107</v>
      </c>
      <c r="H63" s="84" t="s">
        <v>9</v>
      </c>
      <c r="I63" s="66">
        <v>35349</v>
      </c>
      <c r="K63" s="56">
        <f t="shared" si="1"/>
        <v>29</v>
      </c>
    </row>
    <row r="64" spans="1:11" ht="19.5">
      <c r="A64" s="33" t="s">
        <v>122</v>
      </c>
      <c r="B64" s="38" t="s">
        <v>138</v>
      </c>
      <c r="C64" s="39">
        <v>30.2</v>
      </c>
      <c r="D64" s="40">
        <v>34</v>
      </c>
      <c r="E64" s="39">
        <v>55</v>
      </c>
      <c r="F64" s="39">
        <v>56</v>
      </c>
      <c r="G64" s="30">
        <f t="shared" si="2"/>
        <v>111</v>
      </c>
      <c r="H64" s="84" t="s">
        <v>9</v>
      </c>
      <c r="I64" s="66">
        <v>21722</v>
      </c>
      <c r="K64" s="56">
        <f t="shared" si="1"/>
        <v>66</v>
      </c>
    </row>
    <row r="65" spans="1:11" ht="19.5">
      <c r="A65" s="33" t="s">
        <v>88</v>
      </c>
      <c r="B65" s="38" t="s">
        <v>147</v>
      </c>
      <c r="C65" s="39">
        <v>27.8</v>
      </c>
      <c r="D65" s="40">
        <v>31</v>
      </c>
      <c r="E65" s="39">
        <v>55</v>
      </c>
      <c r="F65" s="39">
        <v>57</v>
      </c>
      <c r="G65" s="30">
        <f t="shared" si="2"/>
        <v>112</v>
      </c>
      <c r="H65" s="84" t="s">
        <v>9</v>
      </c>
      <c r="I65" s="66">
        <v>22676</v>
      </c>
      <c r="K65" s="56">
        <f t="shared" si="1"/>
        <v>63</v>
      </c>
    </row>
    <row r="66" spans="1:11" ht="20.25" thickBot="1">
      <c r="A66" s="124" t="s">
        <v>89</v>
      </c>
      <c r="B66" s="125" t="s">
        <v>144</v>
      </c>
      <c r="C66" s="126">
        <v>41.7</v>
      </c>
      <c r="D66" s="127">
        <v>47</v>
      </c>
      <c r="E66" s="126">
        <v>64</v>
      </c>
      <c r="F66" s="126">
        <v>56</v>
      </c>
      <c r="G66" s="149">
        <f t="shared" si="2"/>
        <v>120</v>
      </c>
      <c r="H66" s="85" t="s">
        <v>9</v>
      </c>
      <c r="I66" s="128">
        <v>22236</v>
      </c>
      <c r="K66" s="56">
        <f t="shared" si="1"/>
        <v>65</v>
      </c>
    </row>
    <row r="67" spans="1:11" ht="19.5" thickBot="1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1" ht="20.25" thickBot="1">
      <c r="A68" s="150" t="s">
        <v>23</v>
      </c>
      <c r="B68" s="151"/>
      <c r="C68" s="151"/>
      <c r="D68" s="151"/>
      <c r="E68" s="151"/>
      <c r="F68" s="151"/>
      <c r="G68" s="151"/>
      <c r="H68" s="152"/>
      <c r="I68" s="1"/>
    </row>
    <row r="69" spans="1:11" ht="20.25" thickBot="1">
      <c r="A69" s="71" t="s">
        <v>10</v>
      </c>
      <c r="B69" s="72" t="s">
        <v>8</v>
      </c>
      <c r="C69" s="67" t="s">
        <v>13</v>
      </c>
      <c r="D69" s="73" t="s">
        <v>1</v>
      </c>
      <c r="E69" s="73" t="s">
        <v>2</v>
      </c>
      <c r="F69" s="73" t="s">
        <v>3</v>
      </c>
      <c r="G69" s="73" t="s">
        <v>4</v>
      </c>
      <c r="H69" s="73" t="s">
        <v>5</v>
      </c>
      <c r="I69" s="69" t="s">
        <v>24</v>
      </c>
    </row>
    <row r="70" spans="1:11" ht="19.5">
      <c r="A70" s="33" t="s">
        <v>43</v>
      </c>
      <c r="B70" s="38" t="s">
        <v>140</v>
      </c>
      <c r="C70" s="39">
        <v>1.5</v>
      </c>
      <c r="D70" s="40">
        <v>1</v>
      </c>
      <c r="E70" s="39">
        <v>40</v>
      </c>
      <c r="F70" s="39">
        <v>41</v>
      </c>
      <c r="G70" s="141">
        <f>SUM(E70+F70)</f>
        <v>81</v>
      </c>
      <c r="H70" s="84" t="s">
        <v>9</v>
      </c>
      <c r="I70" s="66">
        <v>36413</v>
      </c>
      <c r="K70" s="56">
        <f t="shared" ref="K70:K74" si="3">DATEDIF(I70,$K$12,"Y")</f>
        <v>26</v>
      </c>
    </row>
    <row r="71" spans="1:11" ht="19.5">
      <c r="A71" s="33" t="s">
        <v>162</v>
      </c>
      <c r="B71" s="38" t="s">
        <v>140</v>
      </c>
      <c r="C71" s="39">
        <v>8</v>
      </c>
      <c r="D71" s="40">
        <v>8</v>
      </c>
      <c r="E71" s="39">
        <v>50</v>
      </c>
      <c r="F71" s="39">
        <v>41</v>
      </c>
      <c r="G71" s="141">
        <f>SUM(E71+F71)</f>
        <v>91</v>
      </c>
      <c r="H71" s="84" t="s">
        <v>9</v>
      </c>
      <c r="I71" s="66">
        <v>25055</v>
      </c>
      <c r="K71" s="56">
        <f t="shared" si="3"/>
        <v>57</v>
      </c>
    </row>
    <row r="72" spans="1:11" ht="19.5">
      <c r="A72" s="33" t="s">
        <v>50</v>
      </c>
      <c r="B72" s="38" t="s">
        <v>135</v>
      </c>
      <c r="C72" s="39">
        <v>15.1</v>
      </c>
      <c r="D72" s="40">
        <v>16</v>
      </c>
      <c r="E72" s="39">
        <v>40</v>
      </c>
      <c r="F72" s="39">
        <v>51</v>
      </c>
      <c r="G72" s="30">
        <f>SUM(E72+F72)</f>
        <v>91</v>
      </c>
      <c r="H72" s="84" t="s">
        <v>9</v>
      </c>
      <c r="I72" s="66">
        <v>23688</v>
      </c>
      <c r="K72" s="56">
        <f t="shared" si="3"/>
        <v>61</v>
      </c>
    </row>
    <row r="73" spans="1:11" ht="19.5">
      <c r="A73" s="33" t="s">
        <v>132</v>
      </c>
      <c r="B73" s="38" t="s">
        <v>138</v>
      </c>
      <c r="C73" s="39">
        <v>26.6</v>
      </c>
      <c r="D73" s="40">
        <v>28</v>
      </c>
      <c r="E73" s="39">
        <v>56</v>
      </c>
      <c r="F73" s="39">
        <v>53</v>
      </c>
      <c r="G73" s="30">
        <f>SUM(E73+F73)</f>
        <v>109</v>
      </c>
      <c r="H73" s="84" t="s">
        <v>9</v>
      </c>
      <c r="I73" s="66">
        <v>25845</v>
      </c>
      <c r="K73" s="56">
        <f t="shared" si="3"/>
        <v>55</v>
      </c>
    </row>
    <row r="74" spans="1:11" ht="19.5">
      <c r="A74" s="33" t="s">
        <v>91</v>
      </c>
      <c r="B74" s="38" t="s">
        <v>135</v>
      </c>
      <c r="C74" s="39">
        <v>28.8</v>
      </c>
      <c r="D74" s="40">
        <v>30</v>
      </c>
      <c r="E74" s="39">
        <v>61</v>
      </c>
      <c r="F74" s="39">
        <v>52</v>
      </c>
      <c r="G74" s="30">
        <f>SUM(E74+F74)</f>
        <v>113</v>
      </c>
      <c r="H74" s="84" t="s">
        <v>9</v>
      </c>
      <c r="I74" s="66">
        <v>25941</v>
      </c>
      <c r="K74" s="56">
        <f t="shared" si="3"/>
        <v>54</v>
      </c>
    </row>
  </sheetData>
  <sortState xmlns:xlrd2="http://schemas.microsoft.com/office/spreadsheetml/2017/richdata2" ref="A13:I66">
    <sortCondition ref="G13:G66"/>
    <sortCondition ref="F13:F66"/>
    <sortCondition ref="E13:E66"/>
  </sortState>
  <mergeCells count="10">
    <mergeCell ref="A68:H68"/>
    <mergeCell ref="A9:H9"/>
    <mergeCell ref="A10:H10"/>
    <mergeCell ref="A11:H11"/>
    <mergeCell ref="A8:H8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0511-8B00-44F3-8641-11F70AABED4A}">
  <sheetPr>
    <tabColor rgb="FF00B050"/>
  </sheetPr>
  <dimension ref="A1:G62"/>
  <sheetViews>
    <sheetView workbookViewId="0">
      <selection sqref="A1:E1"/>
    </sheetView>
  </sheetViews>
  <sheetFormatPr baseColWidth="10" defaultRowHeight="15"/>
  <cols>
    <col min="1" max="1" width="6.42578125" style="32" bestFit="1" customWidth="1"/>
    <col min="2" max="5" width="21.7109375" customWidth="1"/>
    <col min="6" max="6" width="2" bestFit="1" customWidth="1"/>
    <col min="7" max="7" width="4" bestFit="1" customWidth="1"/>
  </cols>
  <sheetData>
    <row r="1" spans="1:6" s="88" customFormat="1" ht="18">
      <c r="A1" s="163" t="s">
        <v>60</v>
      </c>
      <c r="B1" s="163"/>
      <c r="C1" s="163"/>
      <c r="D1" s="163"/>
      <c r="E1" s="163"/>
    </row>
    <row r="2" spans="1:6" s="88" customFormat="1" ht="18.75" thickBot="1">
      <c r="A2" s="164" t="s">
        <v>61</v>
      </c>
      <c r="B2" s="164"/>
      <c r="C2" s="164"/>
      <c r="D2" s="164"/>
      <c r="E2" s="164"/>
    </row>
    <row r="3" spans="1:6" s="88" customFormat="1" ht="13.5" customHeight="1" thickBot="1">
      <c r="A3" s="165" t="s">
        <v>34</v>
      </c>
      <c r="B3" s="166"/>
      <c r="C3" s="166"/>
      <c r="D3" s="166"/>
      <c r="E3" s="167"/>
    </row>
    <row r="4" spans="1:6" s="89" customFormat="1" ht="15.75" thickBot="1">
      <c r="A4" s="168" t="s">
        <v>35</v>
      </c>
      <c r="B4" s="169"/>
      <c r="C4" s="169"/>
      <c r="D4" s="169"/>
      <c r="E4" s="170"/>
    </row>
    <row r="5" spans="1:6" s="89" customFormat="1">
      <c r="A5" s="159" t="s">
        <v>94</v>
      </c>
      <c r="B5" s="159"/>
      <c r="C5" s="159"/>
      <c r="D5" s="159"/>
      <c r="E5" s="159"/>
    </row>
    <row r="6" spans="1:6" s="89" customFormat="1" ht="15.75" thickBot="1">
      <c r="A6" s="159" t="s">
        <v>36</v>
      </c>
      <c r="B6" s="159"/>
      <c r="C6" s="159"/>
      <c r="D6" s="159"/>
      <c r="E6" s="159"/>
    </row>
    <row r="7" spans="1:6" ht="14.45" customHeight="1" thickBot="1">
      <c r="A7" s="160" t="s">
        <v>37</v>
      </c>
      <c r="B7" s="161"/>
      <c r="C7" s="161"/>
      <c r="D7" s="161"/>
      <c r="E7" s="162"/>
      <c r="F7" s="106"/>
    </row>
    <row r="8" spans="1:6" ht="14.45" customHeight="1">
      <c r="A8" s="104">
        <v>0.375000000000005</v>
      </c>
      <c r="B8" s="90" t="s">
        <v>40</v>
      </c>
      <c r="C8" s="91" t="s">
        <v>38</v>
      </c>
      <c r="D8" s="91" t="s">
        <v>39</v>
      </c>
      <c r="E8" s="105"/>
      <c r="F8" s="106">
        <f t="shared" ref="F8:F23" si="0">COUNTA(B8,C8,D8,E8)</f>
        <v>3</v>
      </c>
    </row>
    <row r="9" spans="1:6" ht="14.45" customHeight="1">
      <c r="A9" s="93">
        <v>0.38194444444445003</v>
      </c>
      <c r="B9" s="94"/>
      <c r="C9" s="95"/>
      <c r="D9" s="95"/>
      <c r="E9" s="96"/>
      <c r="F9" s="106">
        <f t="shared" si="0"/>
        <v>0</v>
      </c>
    </row>
    <row r="10" spans="1:6" ht="14.45" customHeight="1">
      <c r="A10" s="93">
        <v>0.388888888888895</v>
      </c>
      <c r="B10" s="94"/>
      <c r="C10" s="95"/>
      <c r="D10" s="95"/>
      <c r="E10" s="96"/>
      <c r="F10" s="106">
        <f t="shared" si="0"/>
        <v>0</v>
      </c>
    </row>
    <row r="11" spans="1:6" ht="14.45" customHeight="1">
      <c r="A11" s="93">
        <v>0.39583333333333998</v>
      </c>
      <c r="B11" s="94"/>
      <c r="C11" s="95"/>
      <c r="D11" s="95"/>
      <c r="E11" s="96"/>
      <c r="F11" s="106">
        <f t="shared" si="0"/>
        <v>0</v>
      </c>
    </row>
    <row r="12" spans="1:6" ht="14.45" customHeight="1">
      <c r="A12" s="93">
        <v>0.40277777777778501</v>
      </c>
      <c r="B12" s="94"/>
      <c r="C12" s="95"/>
      <c r="D12" s="95"/>
      <c r="E12" s="96"/>
      <c r="F12" s="106">
        <f t="shared" si="0"/>
        <v>0</v>
      </c>
    </row>
    <row r="13" spans="1:6" ht="14.45" customHeight="1">
      <c r="A13" s="93">
        <v>0.40972222222222998</v>
      </c>
      <c r="B13" s="94"/>
      <c r="C13" s="95"/>
      <c r="D13" s="95"/>
      <c r="E13" s="96"/>
      <c r="F13" s="106">
        <f t="shared" si="0"/>
        <v>0</v>
      </c>
    </row>
    <row r="14" spans="1:6" ht="14.45" customHeight="1">
      <c r="A14" s="93">
        <v>0.41666666666667501</v>
      </c>
      <c r="B14" s="94"/>
      <c r="C14" s="95"/>
      <c r="D14" s="95"/>
      <c r="E14" s="96"/>
      <c r="F14" s="106">
        <f t="shared" si="0"/>
        <v>0</v>
      </c>
    </row>
    <row r="15" spans="1:6" ht="14.45" customHeight="1">
      <c r="A15" s="93">
        <v>0.42361111111111999</v>
      </c>
      <c r="B15" s="94" t="s">
        <v>95</v>
      </c>
      <c r="C15" s="95" t="s">
        <v>96</v>
      </c>
      <c r="D15" s="95"/>
      <c r="E15" s="96"/>
      <c r="F15" s="106">
        <f t="shared" si="0"/>
        <v>2</v>
      </c>
    </row>
    <row r="16" spans="1:6" ht="14.45" customHeight="1">
      <c r="A16" s="93">
        <v>0.43055555555556502</v>
      </c>
      <c r="B16" s="94" t="s">
        <v>97</v>
      </c>
      <c r="C16" s="95" t="s">
        <v>98</v>
      </c>
      <c r="D16" s="95" t="s">
        <v>99</v>
      </c>
      <c r="E16" s="96" t="s">
        <v>100</v>
      </c>
      <c r="F16" s="106">
        <f t="shared" si="0"/>
        <v>4</v>
      </c>
    </row>
    <row r="17" spans="1:7" ht="14.45" customHeight="1">
      <c r="A17" s="93">
        <v>0.43750000000000999</v>
      </c>
      <c r="B17" s="94" t="s">
        <v>101</v>
      </c>
      <c r="C17" s="95" t="s">
        <v>48</v>
      </c>
      <c r="D17" s="95" t="s">
        <v>44</v>
      </c>
      <c r="E17" s="96" t="s">
        <v>102</v>
      </c>
      <c r="F17" s="106">
        <f t="shared" si="0"/>
        <v>4</v>
      </c>
    </row>
    <row r="18" spans="1:7" ht="14.45" customHeight="1">
      <c r="A18" s="93">
        <v>0.44444444444445502</v>
      </c>
      <c r="B18" s="107" t="s">
        <v>103</v>
      </c>
      <c r="C18" s="109" t="s">
        <v>104</v>
      </c>
      <c r="D18" s="95" t="s">
        <v>42</v>
      </c>
      <c r="E18" s="96" t="s">
        <v>43</v>
      </c>
      <c r="F18" s="106">
        <v>2</v>
      </c>
    </row>
    <row r="19" spans="1:7" ht="14.45" customHeight="1">
      <c r="A19" s="93">
        <v>0.4513888888889</v>
      </c>
      <c r="B19" s="94" t="s">
        <v>105</v>
      </c>
      <c r="C19" s="95" t="s">
        <v>106</v>
      </c>
      <c r="D19" s="95" t="s">
        <v>49</v>
      </c>
      <c r="E19" s="96"/>
      <c r="F19" s="106">
        <f t="shared" si="0"/>
        <v>3</v>
      </c>
    </row>
    <row r="20" spans="1:7" ht="14.45" customHeight="1">
      <c r="A20" s="93">
        <v>0.45833333333334503</v>
      </c>
      <c r="B20" s="94" t="s">
        <v>107</v>
      </c>
      <c r="C20" s="95" t="s">
        <v>108</v>
      </c>
      <c r="D20" s="95" t="s">
        <v>55</v>
      </c>
      <c r="E20" s="96" t="s">
        <v>56</v>
      </c>
      <c r="F20" s="106">
        <f t="shared" si="0"/>
        <v>4</v>
      </c>
    </row>
    <row r="21" spans="1:7" ht="14.45" customHeight="1">
      <c r="A21" s="93">
        <v>0.46527777777779</v>
      </c>
      <c r="B21" s="94" t="s">
        <v>50</v>
      </c>
      <c r="C21" s="95" t="s">
        <v>52</v>
      </c>
      <c r="D21" s="95" t="s">
        <v>51</v>
      </c>
      <c r="E21" s="96"/>
      <c r="F21" s="106">
        <f t="shared" si="0"/>
        <v>3</v>
      </c>
    </row>
    <row r="22" spans="1:7" ht="14.45" customHeight="1">
      <c r="A22" s="93">
        <v>0.47222222222223498</v>
      </c>
      <c r="B22" s="94"/>
      <c r="C22" s="95"/>
      <c r="D22" s="95"/>
      <c r="E22" s="96"/>
      <c r="F22" s="106">
        <f t="shared" si="0"/>
        <v>0</v>
      </c>
    </row>
    <row r="23" spans="1:7" ht="14.45" customHeight="1">
      <c r="A23" s="93">
        <v>0.47916666666668001</v>
      </c>
      <c r="B23" s="97"/>
      <c r="C23" s="98"/>
      <c r="D23" s="98"/>
      <c r="E23" s="96"/>
      <c r="F23" s="106">
        <f t="shared" si="0"/>
        <v>0</v>
      </c>
    </row>
    <row r="24" spans="1:7" ht="14.45" customHeight="1">
      <c r="A24" s="93">
        <v>0.48611111111112498</v>
      </c>
      <c r="B24" s="94" t="s">
        <v>109</v>
      </c>
      <c r="C24" s="95" t="s">
        <v>47</v>
      </c>
      <c r="D24" s="109" t="s">
        <v>53</v>
      </c>
      <c r="E24" s="96" t="s">
        <v>54</v>
      </c>
      <c r="F24" s="106">
        <v>3</v>
      </c>
    </row>
    <row r="25" spans="1:7" ht="14.45" customHeight="1" thickBot="1">
      <c r="A25" s="93">
        <v>0.49305555555557101</v>
      </c>
      <c r="B25" s="107" t="s">
        <v>57</v>
      </c>
      <c r="C25" s="109" t="s">
        <v>110</v>
      </c>
      <c r="D25" s="95" t="s">
        <v>45</v>
      </c>
      <c r="E25" s="96" t="s">
        <v>46</v>
      </c>
      <c r="F25" s="106">
        <v>2</v>
      </c>
    </row>
    <row r="26" spans="1:7" ht="14.45" customHeight="1" thickBot="1">
      <c r="A26" s="99">
        <v>0.50000000000001599</v>
      </c>
      <c r="B26" s="116" t="s">
        <v>41</v>
      </c>
      <c r="C26" s="101" t="s">
        <v>58</v>
      </c>
      <c r="D26" s="101" t="s">
        <v>59</v>
      </c>
      <c r="E26" s="102"/>
      <c r="F26" s="106">
        <v>2</v>
      </c>
      <c r="G26" s="103">
        <f>SUM(F8:F27)</f>
        <v>32</v>
      </c>
    </row>
    <row r="27" spans="1:7" ht="12.75">
      <c r="A27"/>
    </row>
    <row r="28" spans="1:7" ht="10.5" customHeight="1"/>
    <row r="29" spans="1:7" s="88" customFormat="1" ht="18">
      <c r="A29" s="163" t="s">
        <v>20</v>
      </c>
      <c r="B29" s="163"/>
      <c r="C29" s="163"/>
      <c r="D29" s="163"/>
      <c r="E29" s="163"/>
    </row>
    <row r="30" spans="1:7" s="1" customFormat="1" ht="19.5" thickBot="1">
      <c r="A30" s="164" t="s">
        <v>21</v>
      </c>
      <c r="B30" s="164"/>
      <c r="C30" s="164"/>
      <c r="D30" s="164"/>
      <c r="E30" s="164"/>
    </row>
    <row r="31" spans="1:7" s="88" customFormat="1" ht="13.5" customHeight="1" thickBot="1">
      <c r="A31" s="165" t="s">
        <v>34</v>
      </c>
      <c r="B31" s="166"/>
      <c r="C31" s="166"/>
      <c r="D31" s="166"/>
      <c r="E31" s="167"/>
    </row>
    <row r="32" spans="1:7" s="74" customFormat="1" ht="15.75" thickBot="1">
      <c r="A32" s="168" t="s">
        <v>31</v>
      </c>
      <c r="B32" s="169"/>
      <c r="C32" s="169"/>
      <c r="D32" s="169"/>
      <c r="E32" s="170"/>
    </row>
    <row r="33" spans="1:6" s="89" customFormat="1">
      <c r="A33" s="159" t="str">
        <f>A5</f>
        <v>SABADO 14 DE JUNIO DE 2025</v>
      </c>
      <c r="B33" s="159"/>
      <c r="C33" s="159"/>
      <c r="D33" s="159"/>
      <c r="E33" s="159"/>
    </row>
    <row r="34" spans="1:6" s="89" customFormat="1" ht="15.75" thickBot="1">
      <c r="A34" s="159" t="s">
        <v>62</v>
      </c>
      <c r="B34" s="159"/>
      <c r="C34" s="159"/>
      <c r="D34" s="159"/>
      <c r="E34" s="159"/>
    </row>
    <row r="35" spans="1:6" ht="14.45" customHeight="1" thickBot="1">
      <c r="A35" s="160" t="s">
        <v>37</v>
      </c>
      <c r="B35" s="161"/>
      <c r="C35" s="161"/>
      <c r="D35" s="161"/>
      <c r="E35" s="162"/>
      <c r="F35" s="87"/>
    </row>
    <row r="36" spans="1:6" ht="14.45" customHeight="1">
      <c r="A36" s="104">
        <v>0.37500000000001199</v>
      </c>
      <c r="B36" s="90" t="s">
        <v>63</v>
      </c>
      <c r="C36" s="108" t="s">
        <v>111</v>
      </c>
      <c r="D36" s="91" t="s">
        <v>112</v>
      </c>
      <c r="E36" s="92"/>
      <c r="F36" s="87">
        <v>2</v>
      </c>
    </row>
    <row r="37" spans="1:6" ht="14.45" customHeight="1" thickBot="1">
      <c r="A37" s="93">
        <v>0.38194444444446002</v>
      </c>
      <c r="B37" s="94"/>
      <c r="C37" s="111"/>
      <c r="D37" s="95"/>
      <c r="E37" s="96"/>
      <c r="F37" s="87">
        <f t="shared" ref="F37:F54" si="1">COUNTA(B37,C37,D37,E37)</f>
        <v>0</v>
      </c>
    </row>
    <row r="38" spans="1:6" ht="14.45" customHeight="1" thickBot="1">
      <c r="A38" s="93">
        <v>0.38888888888890799</v>
      </c>
      <c r="B38" s="114"/>
      <c r="C38" s="113"/>
      <c r="D38" s="110"/>
      <c r="E38" s="96"/>
      <c r="F38" s="87">
        <f t="shared" si="1"/>
        <v>0</v>
      </c>
    </row>
    <row r="39" spans="1:6" ht="14.45" customHeight="1">
      <c r="A39" s="93">
        <v>0.39583333333335602</v>
      </c>
      <c r="B39" s="94"/>
      <c r="C39" s="112"/>
      <c r="D39" s="95"/>
      <c r="E39" s="96"/>
      <c r="F39" s="87">
        <f t="shared" si="1"/>
        <v>0</v>
      </c>
    </row>
    <row r="40" spans="1:6" ht="14.45" customHeight="1">
      <c r="A40" s="93">
        <v>0.40277777777780399</v>
      </c>
      <c r="B40" s="94" t="s">
        <v>69</v>
      </c>
      <c r="C40" s="95" t="s">
        <v>70</v>
      </c>
      <c r="D40" s="95" t="s">
        <v>71</v>
      </c>
      <c r="E40" s="96"/>
      <c r="F40" s="87">
        <f t="shared" si="1"/>
        <v>3</v>
      </c>
    </row>
    <row r="41" spans="1:6" ht="14.45" customHeight="1">
      <c r="A41" s="93">
        <v>0.40972222222225202</v>
      </c>
      <c r="B41" s="94" t="s">
        <v>66</v>
      </c>
      <c r="C41" s="95" t="s">
        <v>67</v>
      </c>
      <c r="D41" s="95" t="s">
        <v>65</v>
      </c>
      <c r="E41" s="96" t="s">
        <v>68</v>
      </c>
      <c r="F41" s="87">
        <f t="shared" si="1"/>
        <v>4</v>
      </c>
    </row>
    <row r="42" spans="1:6" ht="14.45" customHeight="1">
      <c r="A42" s="93">
        <v>0.41666666666669999</v>
      </c>
      <c r="B42" s="94" t="s">
        <v>113</v>
      </c>
      <c r="C42" s="95" t="s">
        <v>114</v>
      </c>
      <c r="D42" s="95" t="s">
        <v>115</v>
      </c>
      <c r="E42" s="96" t="s">
        <v>72</v>
      </c>
      <c r="F42" s="87">
        <f t="shared" si="1"/>
        <v>4</v>
      </c>
    </row>
    <row r="43" spans="1:6" ht="14.45" customHeight="1">
      <c r="A43" s="93">
        <v>0.42361111111114802</v>
      </c>
      <c r="B43" s="107" t="s">
        <v>79</v>
      </c>
      <c r="C43" s="109" t="s">
        <v>80</v>
      </c>
      <c r="D43" s="109" t="s">
        <v>81</v>
      </c>
      <c r="E43" s="115" t="s">
        <v>82</v>
      </c>
      <c r="F43" s="87">
        <v>0</v>
      </c>
    </row>
    <row r="44" spans="1:6" ht="14.45" customHeight="1">
      <c r="A44" s="93">
        <v>0.43055555555559599</v>
      </c>
      <c r="B44" s="107" t="s">
        <v>116</v>
      </c>
      <c r="C44" s="95" t="s">
        <v>117</v>
      </c>
      <c r="D44" s="109" t="s">
        <v>118</v>
      </c>
      <c r="E44" s="115" t="s">
        <v>119</v>
      </c>
      <c r="F44" s="87">
        <v>1</v>
      </c>
    </row>
    <row r="45" spans="1:6" ht="14.45" customHeight="1">
      <c r="A45" s="93">
        <v>0.43750000000004402</v>
      </c>
      <c r="B45" s="94" t="s">
        <v>78</v>
      </c>
      <c r="C45" s="95" t="s">
        <v>120</v>
      </c>
      <c r="D45" s="95" t="s">
        <v>121</v>
      </c>
      <c r="E45" s="96" t="s">
        <v>122</v>
      </c>
      <c r="F45" s="87">
        <f t="shared" si="1"/>
        <v>4</v>
      </c>
    </row>
    <row r="46" spans="1:6" ht="14.45" customHeight="1">
      <c r="A46" s="93">
        <v>0.44444444444449199</v>
      </c>
      <c r="B46" s="94" t="s">
        <v>87</v>
      </c>
      <c r="C46" s="95" t="s">
        <v>88</v>
      </c>
      <c r="D46" s="95" t="s">
        <v>77</v>
      </c>
      <c r="E46" s="96" t="s">
        <v>123</v>
      </c>
      <c r="F46" s="87">
        <f t="shared" si="1"/>
        <v>4</v>
      </c>
    </row>
    <row r="47" spans="1:6" ht="14.45" customHeight="1">
      <c r="A47" s="93">
        <v>0.45138888888894002</v>
      </c>
      <c r="B47" s="94" t="s">
        <v>74</v>
      </c>
      <c r="C47" s="95" t="s">
        <v>75</v>
      </c>
      <c r="D47" s="95" t="s">
        <v>76</v>
      </c>
      <c r="E47" s="96" t="s">
        <v>73</v>
      </c>
      <c r="F47" s="87">
        <f t="shared" si="1"/>
        <v>4</v>
      </c>
    </row>
    <row r="48" spans="1:6" ht="14.45" customHeight="1">
      <c r="A48" s="93">
        <v>0.45833333333338799</v>
      </c>
      <c r="B48" s="94" t="s">
        <v>89</v>
      </c>
      <c r="C48" s="95" t="s">
        <v>124</v>
      </c>
      <c r="D48" s="109" t="s">
        <v>125</v>
      </c>
      <c r="E48" s="115" t="s">
        <v>126</v>
      </c>
      <c r="F48" s="87">
        <v>2</v>
      </c>
    </row>
    <row r="49" spans="1:7" ht="14.45" customHeight="1">
      <c r="A49" s="93">
        <v>0.46527777777783602</v>
      </c>
      <c r="B49" s="107" t="s">
        <v>127</v>
      </c>
      <c r="C49" s="109" t="s">
        <v>128</v>
      </c>
      <c r="D49" s="109" t="s">
        <v>129</v>
      </c>
      <c r="E49" s="115" t="s">
        <v>84</v>
      </c>
      <c r="F49" s="87">
        <v>0</v>
      </c>
    </row>
    <row r="50" spans="1:7" ht="14.45" customHeight="1">
      <c r="A50" s="93">
        <v>0.47222222222228399</v>
      </c>
      <c r="B50" s="94" t="s">
        <v>64</v>
      </c>
      <c r="C50" s="95" t="s">
        <v>130</v>
      </c>
      <c r="D50" s="95" t="s">
        <v>83</v>
      </c>
      <c r="E50" s="115" t="s">
        <v>85</v>
      </c>
      <c r="F50" s="87">
        <v>3</v>
      </c>
    </row>
    <row r="51" spans="1:7" ht="14.45" customHeight="1">
      <c r="A51" s="93">
        <v>0.47916666666673202</v>
      </c>
      <c r="B51" s="94" t="s">
        <v>131</v>
      </c>
      <c r="C51" s="95" t="s">
        <v>86</v>
      </c>
      <c r="D51" s="95" t="s">
        <v>132</v>
      </c>
      <c r="E51" s="96"/>
      <c r="F51" s="87">
        <f t="shared" si="1"/>
        <v>3</v>
      </c>
    </row>
    <row r="52" spans="1:7" ht="14.45" customHeight="1">
      <c r="A52" s="93">
        <v>0.48611111111117999</v>
      </c>
      <c r="B52" s="97"/>
      <c r="C52" s="98"/>
      <c r="D52" s="98"/>
      <c r="E52" s="96"/>
      <c r="F52" s="87">
        <f t="shared" si="1"/>
        <v>0</v>
      </c>
    </row>
    <row r="53" spans="1:7" ht="14.45" customHeight="1" thickBot="1">
      <c r="A53" s="93">
        <v>0.49305555555562802</v>
      </c>
      <c r="B53" s="107" t="s">
        <v>90</v>
      </c>
      <c r="C53" s="95" t="s">
        <v>133</v>
      </c>
      <c r="D53" s="95" t="s">
        <v>134</v>
      </c>
      <c r="E53" s="96"/>
      <c r="F53" s="87">
        <v>2</v>
      </c>
    </row>
    <row r="54" spans="1:7" ht="14.45" customHeight="1" thickBot="1">
      <c r="A54" s="99">
        <v>0.50000000000007705</v>
      </c>
      <c r="B54" s="100" t="s">
        <v>91</v>
      </c>
      <c r="C54" s="101" t="s">
        <v>93</v>
      </c>
      <c r="D54" s="101" t="s">
        <v>92</v>
      </c>
      <c r="E54" s="102"/>
      <c r="F54" s="87">
        <f t="shared" si="1"/>
        <v>3</v>
      </c>
      <c r="G54" s="103">
        <f>SUM(F36:F61)</f>
        <v>39</v>
      </c>
    </row>
    <row r="55" spans="1:7" ht="14.45" customHeight="1">
      <c r="A55"/>
    </row>
    <row r="56" spans="1:7" ht="14.45" customHeight="1">
      <c r="A56"/>
    </row>
    <row r="57" spans="1:7" ht="14.45" customHeight="1">
      <c r="A57"/>
    </row>
    <row r="58" spans="1:7" ht="14.45" customHeight="1">
      <c r="A58"/>
    </row>
    <row r="59" spans="1:7" ht="14.45" customHeight="1">
      <c r="A59"/>
    </row>
    <row r="60" spans="1:7" ht="14.45" customHeight="1">
      <c r="A60"/>
    </row>
    <row r="61" spans="1:7" ht="14.45" customHeight="1">
      <c r="A61"/>
    </row>
    <row r="62" spans="1:7" ht="12.75">
      <c r="A62"/>
    </row>
  </sheetData>
  <mergeCells count="14">
    <mergeCell ref="A6:E6"/>
    <mergeCell ref="A35:E35"/>
    <mergeCell ref="A1:E1"/>
    <mergeCell ref="A2:E2"/>
    <mergeCell ref="A3:E3"/>
    <mergeCell ref="A4:E4"/>
    <mergeCell ref="A5:E5"/>
    <mergeCell ref="A33:E33"/>
    <mergeCell ref="A34:E34"/>
    <mergeCell ref="A7:E7"/>
    <mergeCell ref="A29:E29"/>
    <mergeCell ref="A30:E30"/>
    <mergeCell ref="A31:E31"/>
    <mergeCell ref="A32:E3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G58"/>
  <sheetViews>
    <sheetView workbookViewId="0">
      <selection sqref="A1:E1"/>
    </sheetView>
  </sheetViews>
  <sheetFormatPr baseColWidth="10" defaultRowHeight="15"/>
  <cols>
    <col min="1" max="1" width="6.42578125" style="32" bestFit="1" customWidth="1"/>
    <col min="2" max="5" width="21.7109375" customWidth="1"/>
    <col min="6" max="6" width="2" bestFit="1" customWidth="1"/>
    <col min="7" max="7" width="4" bestFit="1" customWidth="1"/>
  </cols>
  <sheetData>
    <row r="1" spans="1:6" s="88" customFormat="1" ht="18">
      <c r="A1" s="163" t="s">
        <v>20</v>
      </c>
      <c r="B1" s="163"/>
      <c r="C1" s="163"/>
      <c r="D1" s="163"/>
      <c r="E1" s="163"/>
    </row>
    <row r="2" spans="1:6" s="88" customFormat="1" ht="18.75" thickBot="1">
      <c r="A2" s="164" t="s">
        <v>21</v>
      </c>
      <c r="B2" s="164"/>
      <c r="C2" s="164"/>
      <c r="D2" s="164"/>
      <c r="E2" s="164"/>
    </row>
    <row r="3" spans="1:6" s="88" customFormat="1" ht="13.5" customHeight="1" thickBot="1">
      <c r="A3" s="165" t="s">
        <v>34</v>
      </c>
      <c r="B3" s="166"/>
      <c r="C3" s="166"/>
      <c r="D3" s="166"/>
      <c r="E3" s="167"/>
    </row>
    <row r="4" spans="1:6" s="89" customFormat="1" ht="15.75" thickBot="1">
      <c r="A4" s="168" t="s">
        <v>35</v>
      </c>
      <c r="B4" s="169"/>
      <c r="C4" s="169"/>
      <c r="D4" s="169"/>
      <c r="E4" s="170"/>
    </row>
    <row r="5" spans="1:6" s="89" customFormat="1">
      <c r="A5" s="159" t="s">
        <v>33</v>
      </c>
      <c r="B5" s="159"/>
      <c r="C5" s="159"/>
      <c r="D5" s="159"/>
      <c r="E5" s="159"/>
    </row>
    <row r="6" spans="1:6" s="89" customFormat="1" ht="15.75" thickBot="1">
      <c r="A6" s="159" t="s">
        <v>36</v>
      </c>
      <c r="B6" s="159"/>
      <c r="C6" s="159"/>
      <c r="D6" s="159"/>
      <c r="E6" s="159"/>
    </row>
    <row r="7" spans="1:6" ht="14.45" customHeight="1" thickBot="1">
      <c r="A7" s="171" t="s">
        <v>37</v>
      </c>
      <c r="B7" s="161"/>
      <c r="C7" s="161"/>
      <c r="D7" s="161"/>
      <c r="E7" s="162"/>
      <c r="F7" s="117"/>
    </row>
    <row r="8" spans="1:6" ht="14.45" customHeight="1">
      <c r="A8" s="139">
        <v>0.375000000000005</v>
      </c>
      <c r="B8" s="138" t="s">
        <v>38</v>
      </c>
      <c r="C8" s="91" t="s">
        <v>39</v>
      </c>
      <c r="D8" s="108" t="s">
        <v>163</v>
      </c>
      <c r="E8" s="92"/>
      <c r="F8" s="117">
        <v>1</v>
      </c>
    </row>
    <row r="9" spans="1:6" ht="14.45" customHeight="1">
      <c r="A9" s="140">
        <v>0.38194444444445003</v>
      </c>
      <c r="B9" s="94"/>
      <c r="C9" s="95"/>
      <c r="D9" s="95"/>
      <c r="E9" s="96"/>
      <c r="F9" s="117">
        <f t="shared" ref="F9:F26" si="0">COUNTA(B9,C9,D9,E9)</f>
        <v>0</v>
      </c>
    </row>
    <row r="10" spans="1:6" ht="14.45" customHeight="1">
      <c r="A10" s="140">
        <v>0.388888888888895</v>
      </c>
      <c r="B10" s="94"/>
      <c r="C10" s="95"/>
      <c r="D10" s="95"/>
      <c r="E10" s="96"/>
      <c r="F10" s="117">
        <f t="shared" si="0"/>
        <v>0</v>
      </c>
    </row>
    <row r="11" spans="1:6" ht="14.45" customHeight="1">
      <c r="A11" s="140">
        <v>0.39583333333333998</v>
      </c>
      <c r="B11" s="94" t="s">
        <v>42</v>
      </c>
      <c r="C11" s="95" t="s">
        <v>43</v>
      </c>
      <c r="D11" s="95" t="s">
        <v>164</v>
      </c>
      <c r="E11" s="96" t="s">
        <v>44</v>
      </c>
      <c r="F11" s="117">
        <f t="shared" si="0"/>
        <v>4</v>
      </c>
    </row>
    <row r="12" spans="1:6" ht="14.45" customHeight="1">
      <c r="A12" s="140">
        <v>0.40277777777778501</v>
      </c>
      <c r="B12" s="94"/>
      <c r="C12" s="95"/>
      <c r="D12" s="95"/>
      <c r="E12" s="96"/>
      <c r="F12" s="117">
        <f t="shared" si="0"/>
        <v>0</v>
      </c>
    </row>
    <row r="13" spans="1:6" ht="14.45" customHeight="1">
      <c r="A13" s="140">
        <v>0.40972222222222998</v>
      </c>
      <c r="B13" s="97"/>
      <c r="C13" s="98"/>
      <c r="D13" s="95"/>
      <c r="E13" s="96"/>
      <c r="F13" s="117">
        <f t="shared" si="0"/>
        <v>0</v>
      </c>
    </row>
    <row r="14" spans="1:6" ht="14.45" customHeight="1">
      <c r="A14" s="140">
        <v>0.41666666666667501</v>
      </c>
      <c r="B14" s="94" t="s">
        <v>45</v>
      </c>
      <c r="C14" s="95" t="s">
        <v>46</v>
      </c>
      <c r="D14" s="95" t="s">
        <v>48</v>
      </c>
      <c r="E14" s="96" t="s">
        <v>49</v>
      </c>
      <c r="F14" s="117">
        <f t="shared" si="0"/>
        <v>4</v>
      </c>
    </row>
    <row r="15" spans="1:6" ht="14.45" customHeight="1">
      <c r="A15" s="140">
        <v>0.42361111111111999</v>
      </c>
      <c r="B15" s="94"/>
      <c r="C15" s="95"/>
      <c r="D15" s="95"/>
      <c r="E15" s="96"/>
      <c r="F15" s="117">
        <f t="shared" si="0"/>
        <v>0</v>
      </c>
    </row>
    <row r="16" spans="1:6" ht="14.45" customHeight="1">
      <c r="A16" s="140">
        <v>0.43055555555556502</v>
      </c>
      <c r="B16" s="94" t="s">
        <v>50</v>
      </c>
      <c r="C16" s="95" t="s">
        <v>51</v>
      </c>
      <c r="D16" s="95" t="s">
        <v>52</v>
      </c>
      <c r="E16" s="96" t="s">
        <v>162</v>
      </c>
      <c r="F16" s="117">
        <f t="shared" si="0"/>
        <v>4</v>
      </c>
    </row>
    <row r="17" spans="1:7" ht="14.45" customHeight="1">
      <c r="A17" s="140">
        <v>0.43750000000000999</v>
      </c>
      <c r="B17" s="107" t="s">
        <v>53</v>
      </c>
      <c r="C17" s="109" t="s">
        <v>161</v>
      </c>
      <c r="D17" s="95" t="s">
        <v>54</v>
      </c>
      <c r="E17" s="96" t="s">
        <v>154</v>
      </c>
      <c r="F17" s="117">
        <v>2</v>
      </c>
    </row>
    <row r="18" spans="1:7" ht="14.45" customHeight="1">
      <c r="A18" s="140">
        <v>0.44444444444445502</v>
      </c>
      <c r="B18" s="97"/>
      <c r="C18" s="98"/>
      <c r="D18" s="98"/>
      <c r="E18" s="96"/>
      <c r="F18" s="117">
        <f t="shared" si="0"/>
        <v>0</v>
      </c>
    </row>
    <row r="19" spans="1:7" ht="14.45" customHeight="1">
      <c r="A19" s="140">
        <v>0.4513888888889</v>
      </c>
      <c r="B19" s="94" t="s">
        <v>55</v>
      </c>
      <c r="C19" s="95" t="s">
        <v>56</v>
      </c>
      <c r="D19" s="95" t="s">
        <v>165</v>
      </c>
      <c r="E19" s="96" t="s">
        <v>166</v>
      </c>
      <c r="F19" s="117">
        <f t="shared" si="0"/>
        <v>4</v>
      </c>
    </row>
    <row r="20" spans="1:7" ht="14.45" customHeight="1">
      <c r="A20" s="140">
        <v>0.45833333333334503</v>
      </c>
      <c r="B20" s="94"/>
      <c r="C20" s="95"/>
      <c r="D20" s="95"/>
      <c r="E20" s="96"/>
      <c r="F20" s="117">
        <f t="shared" si="0"/>
        <v>0</v>
      </c>
    </row>
    <row r="21" spans="1:7" ht="14.45" customHeight="1">
      <c r="A21" s="140">
        <v>0.46527777777779</v>
      </c>
      <c r="B21" s="94"/>
      <c r="C21" s="95"/>
      <c r="D21" s="95"/>
      <c r="E21" s="96"/>
      <c r="F21" s="117">
        <f t="shared" si="0"/>
        <v>0</v>
      </c>
    </row>
    <row r="22" spans="1:7" ht="14.45" customHeight="1">
      <c r="A22" s="140">
        <v>0.47222222222223498</v>
      </c>
      <c r="B22" s="94"/>
      <c r="C22" s="95"/>
      <c r="D22" s="95"/>
      <c r="E22" s="96"/>
      <c r="F22" s="117">
        <f t="shared" si="0"/>
        <v>0</v>
      </c>
    </row>
    <row r="23" spans="1:7" ht="14.45" customHeight="1">
      <c r="A23" s="140">
        <v>0.47916666666668001</v>
      </c>
      <c r="B23" s="94" t="s">
        <v>57</v>
      </c>
      <c r="C23" s="95" t="s">
        <v>167</v>
      </c>
      <c r="D23" s="95" t="s">
        <v>158</v>
      </c>
      <c r="E23" s="96" t="s">
        <v>159</v>
      </c>
      <c r="F23" s="117">
        <f t="shared" si="0"/>
        <v>4</v>
      </c>
    </row>
    <row r="24" spans="1:7" ht="14.45" customHeight="1">
      <c r="A24" s="140">
        <v>0.48611111111112498</v>
      </c>
      <c r="B24" s="94" t="s">
        <v>47</v>
      </c>
      <c r="C24" s="95" t="s">
        <v>157</v>
      </c>
      <c r="D24" s="95" t="s">
        <v>168</v>
      </c>
      <c r="E24" s="96"/>
      <c r="F24" s="117">
        <f t="shared" si="0"/>
        <v>3</v>
      </c>
    </row>
    <row r="25" spans="1:7" ht="14.45" customHeight="1" thickBot="1">
      <c r="A25" s="140">
        <v>0.49305555555557101</v>
      </c>
      <c r="B25" s="94"/>
      <c r="C25" s="95"/>
      <c r="D25" s="95"/>
      <c r="E25" s="96"/>
      <c r="F25" s="117">
        <f t="shared" si="0"/>
        <v>0</v>
      </c>
    </row>
    <row r="26" spans="1:7" ht="14.45" customHeight="1" thickBot="1">
      <c r="A26" s="142">
        <v>0.50000000000001599</v>
      </c>
      <c r="B26" s="100" t="s">
        <v>156</v>
      </c>
      <c r="C26" s="101" t="s">
        <v>58</v>
      </c>
      <c r="D26" s="101" t="s">
        <v>59</v>
      </c>
      <c r="E26" s="136"/>
      <c r="F26" s="117">
        <f t="shared" si="0"/>
        <v>3</v>
      </c>
      <c r="G26" s="103">
        <f>SUM(F8:F26)</f>
        <v>29</v>
      </c>
    </row>
    <row r="27" spans="1:7" ht="10.5" customHeight="1"/>
    <row r="28" spans="1:7" s="88" customFormat="1" ht="18">
      <c r="A28" s="163" t="s">
        <v>60</v>
      </c>
      <c r="B28" s="163"/>
      <c r="C28" s="163"/>
      <c r="D28" s="163"/>
      <c r="E28" s="163"/>
    </row>
    <row r="29" spans="1:7" s="1" customFormat="1" ht="19.5" thickBot="1">
      <c r="A29" s="164" t="s">
        <v>61</v>
      </c>
      <c r="B29" s="164"/>
      <c r="C29" s="164"/>
      <c r="D29" s="164"/>
      <c r="E29" s="164"/>
    </row>
    <row r="30" spans="1:7" s="88" customFormat="1" ht="13.5" customHeight="1" thickBot="1">
      <c r="A30" s="165" t="s">
        <v>34</v>
      </c>
      <c r="B30" s="166"/>
      <c r="C30" s="166"/>
      <c r="D30" s="166"/>
      <c r="E30" s="167"/>
    </row>
    <row r="31" spans="1:7" s="74" customFormat="1" ht="15.75" thickBot="1">
      <c r="A31" s="168" t="s">
        <v>31</v>
      </c>
      <c r="B31" s="169"/>
      <c r="C31" s="169"/>
      <c r="D31" s="169"/>
      <c r="E31" s="170"/>
    </row>
    <row r="32" spans="1:7" s="89" customFormat="1">
      <c r="A32" s="159" t="str">
        <f>A5</f>
        <v>DOMINGO 15 DE JUNIO DE 2025</v>
      </c>
      <c r="B32" s="159"/>
      <c r="C32" s="159"/>
      <c r="D32" s="159"/>
      <c r="E32" s="159"/>
    </row>
    <row r="33" spans="1:6" s="89" customFormat="1" ht="15.75" thickBot="1">
      <c r="A33" s="159" t="s">
        <v>62</v>
      </c>
      <c r="B33" s="159"/>
      <c r="C33" s="159"/>
      <c r="D33" s="159"/>
      <c r="E33" s="159"/>
    </row>
    <row r="34" spans="1:6" ht="14.45" customHeight="1" thickBot="1">
      <c r="A34" s="171" t="s">
        <v>37</v>
      </c>
      <c r="B34" s="161"/>
      <c r="C34" s="161"/>
      <c r="D34" s="161"/>
      <c r="E34" s="162"/>
      <c r="F34" s="117"/>
    </row>
    <row r="35" spans="1:6" ht="14.45" customHeight="1">
      <c r="A35" s="140">
        <v>0.37500000000001199</v>
      </c>
      <c r="B35" s="138" t="s">
        <v>63</v>
      </c>
      <c r="C35" s="91" t="s">
        <v>169</v>
      </c>
      <c r="D35" s="108" t="s">
        <v>170</v>
      </c>
      <c r="E35" s="92"/>
      <c r="F35" s="117">
        <v>1</v>
      </c>
    </row>
    <row r="36" spans="1:6" ht="14.45" customHeight="1">
      <c r="A36" s="140">
        <v>0.38194444444446002</v>
      </c>
      <c r="B36" s="94" t="s">
        <v>64</v>
      </c>
      <c r="C36" s="95" t="s">
        <v>171</v>
      </c>
      <c r="D36" s="95" t="s">
        <v>172</v>
      </c>
      <c r="E36" s="96"/>
      <c r="F36" s="117">
        <f t="shared" ref="F36:F53" si="1">COUNTA(B36,C36,D36,E36)</f>
        <v>3</v>
      </c>
    </row>
    <row r="37" spans="1:6" ht="14.45" customHeight="1">
      <c r="A37" s="140">
        <v>0.38888888888890799</v>
      </c>
      <c r="B37" s="94"/>
      <c r="C37" s="95"/>
      <c r="D37" s="95"/>
      <c r="E37" s="96"/>
      <c r="F37" s="117">
        <f t="shared" si="1"/>
        <v>0</v>
      </c>
    </row>
    <row r="38" spans="1:6" ht="14.45" customHeight="1">
      <c r="A38" s="140">
        <v>0.39583333333335602</v>
      </c>
      <c r="B38" s="94" t="s">
        <v>65</v>
      </c>
      <c r="C38" s="95" t="s">
        <v>66</v>
      </c>
      <c r="D38" s="95" t="s">
        <v>67</v>
      </c>
      <c r="E38" s="96" t="s">
        <v>68</v>
      </c>
      <c r="F38" s="117">
        <f t="shared" si="1"/>
        <v>4</v>
      </c>
    </row>
    <row r="39" spans="1:6" ht="14.45" customHeight="1">
      <c r="A39" s="140">
        <v>0.40277777777780499</v>
      </c>
      <c r="B39" s="94" t="s">
        <v>69</v>
      </c>
      <c r="C39" s="95" t="s">
        <v>70</v>
      </c>
      <c r="D39" s="109" t="s">
        <v>71</v>
      </c>
      <c r="E39" s="96"/>
      <c r="F39" s="117">
        <v>2</v>
      </c>
    </row>
    <row r="40" spans="1:6" ht="14.45" customHeight="1">
      <c r="A40" s="140">
        <v>0.40972222222225302</v>
      </c>
      <c r="B40" s="94"/>
      <c r="C40" s="95"/>
      <c r="D40" s="95"/>
      <c r="E40" s="96"/>
      <c r="F40" s="117">
        <f t="shared" si="1"/>
        <v>0</v>
      </c>
    </row>
    <row r="41" spans="1:6" ht="14.45" customHeight="1">
      <c r="A41" s="140">
        <v>0.41666666666670099</v>
      </c>
      <c r="B41" s="94" t="s">
        <v>72</v>
      </c>
      <c r="C41" s="95" t="s">
        <v>73</v>
      </c>
      <c r="D41" s="95" t="s">
        <v>173</v>
      </c>
      <c r="E41" s="96"/>
      <c r="F41" s="117">
        <f t="shared" si="1"/>
        <v>3</v>
      </c>
    </row>
    <row r="42" spans="1:6" ht="14.45" customHeight="1">
      <c r="A42" s="140">
        <v>0.42361111111115002</v>
      </c>
      <c r="B42" s="94" t="s">
        <v>74</v>
      </c>
      <c r="C42" s="95" t="s">
        <v>75</v>
      </c>
      <c r="D42" s="95" t="s">
        <v>76</v>
      </c>
      <c r="E42" s="96" t="s">
        <v>77</v>
      </c>
      <c r="F42" s="117">
        <f t="shared" si="1"/>
        <v>4</v>
      </c>
    </row>
    <row r="43" spans="1:6" ht="14.45" customHeight="1">
      <c r="A43" s="140">
        <v>0.43055555555559799</v>
      </c>
      <c r="B43" s="97"/>
      <c r="C43" s="95"/>
      <c r="D43" s="98"/>
      <c r="E43" s="96"/>
      <c r="F43" s="117">
        <f t="shared" si="1"/>
        <v>0</v>
      </c>
    </row>
    <row r="44" spans="1:6" ht="14.45" customHeight="1">
      <c r="A44" s="140">
        <v>0.43750000000004602</v>
      </c>
      <c r="B44" s="94" t="s">
        <v>78</v>
      </c>
      <c r="C44" s="95" t="s">
        <v>174</v>
      </c>
      <c r="D44" s="109" t="s">
        <v>175</v>
      </c>
      <c r="E44" s="137"/>
      <c r="F44" s="117">
        <v>2</v>
      </c>
    </row>
    <row r="45" spans="1:6" ht="14.45" customHeight="1">
      <c r="A45" s="140">
        <v>0.44444444444449499</v>
      </c>
      <c r="B45" s="94" t="s">
        <v>79</v>
      </c>
      <c r="C45" s="95" t="s">
        <v>80</v>
      </c>
      <c r="D45" s="95" t="s">
        <v>81</v>
      </c>
      <c r="E45" s="96" t="s">
        <v>82</v>
      </c>
      <c r="F45" s="117">
        <f t="shared" si="1"/>
        <v>4</v>
      </c>
    </row>
    <row r="46" spans="1:6" ht="14.45" customHeight="1">
      <c r="A46" s="140">
        <v>0.45138888888894302</v>
      </c>
      <c r="B46" s="94" t="s">
        <v>83</v>
      </c>
      <c r="C46" s="109" t="s">
        <v>176</v>
      </c>
      <c r="D46" s="109" t="s">
        <v>84</v>
      </c>
      <c r="E46" s="115" t="s">
        <v>177</v>
      </c>
      <c r="F46" s="117">
        <v>1</v>
      </c>
    </row>
    <row r="47" spans="1:6" ht="14.45" customHeight="1">
      <c r="A47" s="140">
        <v>0.45833333333339199</v>
      </c>
      <c r="B47" s="94" t="s">
        <v>178</v>
      </c>
      <c r="C47" s="95" t="s">
        <v>179</v>
      </c>
      <c r="D47" s="109" t="s">
        <v>85</v>
      </c>
      <c r="E47" s="96" t="s">
        <v>148</v>
      </c>
      <c r="F47" s="117">
        <v>3</v>
      </c>
    </row>
    <row r="48" spans="1:6" ht="14.45" customHeight="1">
      <c r="A48" s="140">
        <v>0.46527777777784002</v>
      </c>
      <c r="B48" s="94" t="s">
        <v>86</v>
      </c>
      <c r="C48" s="109" t="s">
        <v>180</v>
      </c>
      <c r="D48" s="109" t="s">
        <v>181</v>
      </c>
      <c r="E48" s="96" t="s">
        <v>132</v>
      </c>
      <c r="F48" s="117">
        <v>2</v>
      </c>
    </row>
    <row r="49" spans="1:7" ht="14.45" customHeight="1">
      <c r="A49" s="140">
        <v>0.47222222222228799</v>
      </c>
      <c r="B49" s="94" t="s">
        <v>87</v>
      </c>
      <c r="C49" s="95" t="s">
        <v>88</v>
      </c>
      <c r="D49" s="95" t="s">
        <v>89</v>
      </c>
      <c r="E49" s="96"/>
      <c r="F49" s="117">
        <f t="shared" si="1"/>
        <v>3</v>
      </c>
    </row>
    <row r="50" spans="1:7" ht="14.45" customHeight="1">
      <c r="A50" s="140">
        <v>0.47916666666673602</v>
      </c>
      <c r="B50" s="94"/>
      <c r="C50" s="95"/>
      <c r="D50" s="95"/>
      <c r="E50" s="137"/>
      <c r="F50" s="117">
        <f t="shared" si="1"/>
        <v>0</v>
      </c>
    </row>
    <row r="51" spans="1:7" ht="14.45" customHeight="1">
      <c r="A51" s="140">
        <v>0.48611111111118499</v>
      </c>
      <c r="B51" s="97"/>
      <c r="C51" s="98"/>
      <c r="D51" s="98"/>
      <c r="E51" s="96"/>
      <c r="F51" s="117">
        <f t="shared" si="1"/>
        <v>0</v>
      </c>
    </row>
    <row r="52" spans="1:7" ht="14.45" customHeight="1" thickBot="1">
      <c r="A52" s="140">
        <v>0.49305555555563302</v>
      </c>
      <c r="B52" s="107" t="s">
        <v>90</v>
      </c>
      <c r="C52" s="95" t="s">
        <v>182</v>
      </c>
      <c r="D52" s="95" t="s">
        <v>183</v>
      </c>
      <c r="E52" s="96"/>
      <c r="F52" s="117">
        <v>2</v>
      </c>
    </row>
    <row r="53" spans="1:7" ht="14.45" customHeight="1" thickBot="1">
      <c r="A53" s="142">
        <v>0.50000000000008105</v>
      </c>
      <c r="B53" s="100" t="s">
        <v>91</v>
      </c>
      <c r="C53" s="101" t="s">
        <v>92</v>
      </c>
      <c r="D53" s="101" t="s">
        <v>93</v>
      </c>
      <c r="E53" s="102"/>
      <c r="F53" s="117">
        <f t="shared" si="1"/>
        <v>3</v>
      </c>
      <c r="G53" s="103">
        <f>SUM(F35:F58)</f>
        <v>37</v>
      </c>
    </row>
    <row r="54" spans="1:7" ht="14.45" customHeight="1">
      <c r="A54"/>
    </row>
    <row r="55" spans="1:7" ht="14.45" customHeight="1">
      <c r="A55"/>
    </row>
    <row r="56" spans="1:7" ht="14.45" customHeight="1">
      <c r="A56"/>
    </row>
    <row r="57" spans="1:7" ht="14.45" customHeight="1">
      <c r="A57"/>
    </row>
    <row r="58" spans="1:7" ht="14.45" customHeight="1">
      <c r="A58"/>
    </row>
  </sheetData>
  <mergeCells count="14">
    <mergeCell ref="A33:E33"/>
    <mergeCell ref="A34:E34"/>
    <mergeCell ref="A7:E7"/>
    <mergeCell ref="A28:E28"/>
    <mergeCell ref="A29:E29"/>
    <mergeCell ref="A30:E30"/>
    <mergeCell ref="A31:E31"/>
    <mergeCell ref="A32:E32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6"/>
  <sheetViews>
    <sheetView zoomScale="85" zoomScaleNormal="85" workbookViewId="0">
      <selection sqref="A1:I1"/>
    </sheetView>
  </sheetViews>
  <sheetFormatPr baseColWidth="10" defaultRowHeight="18.75"/>
  <cols>
    <col min="1" max="1" width="4" style="2" bestFit="1" customWidth="1"/>
    <col min="2" max="2" width="40.140625" style="1" customWidth="1"/>
    <col min="3" max="3" width="9.85546875" style="79" bestFit="1" customWidth="1"/>
    <col min="4" max="4" width="9.85546875" style="2" customWidth="1"/>
    <col min="5" max="5" width="4.5703125" style="2" bestFit="1" customWidth="1"/>
    <col min="6" max="7" width="4.5703125" style="1" bestFit="1" customWidth="1"/>
    <col min="8" max="8" width="6" style="1" bestFit="1" customWidth="1"/>
    <col min="9" max="9" width="5.5703125" style="1" bestFit="1" customWidth="1"/>
    <col min="10" max="10" width="4.28515625" style="1" bestFit="1" customWidth="1"/>
    <col min="11" max="16384" width="11.42578125" style="1"/>
  </cols>
  <sheetData>
    <row r="1" spans="1:10" ht="19.5">
      <c r="A1" s="172" t="str">
        <f>'CAB Hasta 9,9'!A1:H1</f>
        <v>FEDERACION REGIONAL</v>
      </c>
      <c r="B1" s="172"/>
      <c r="C1" s="172"/>
      <c r="D1" s="172"/>
      <c r="E1" s="172"/>
      <c r="F1" s="172"/>
      <c r="G1" s="172"/>
      <c r="H1" s="172"/>
      <c r="I1" s="172"/>
    </row>
    <row r="2" spans="1:10" ht="19.5">
      <c r="A2" s="172" t="str">
        <f>'CAB Hasta 9,9'!A2:H2</f>
        <v>DE GOLF MAR Y SIERRAS</v>
      </c>
      <c r="B2" s="172"/>
      <c r="C2" s="172"/>
      <c r="D2" s="172"/>
      <c r="E2" s="172"/>
      <c r="F2" s="172"/>
      <c r="G2" s="172"/>
      <c r="H2" s="172"/>
      <c r="I2" s="172"/>
    </row>
    <row r="3" spans="1:10" ht="26.25">
      <c r="A3" s="173" t="str">
        <f>'CAB Hasta 9,9'!A4:H4</f>
        <v>VILLA GESELL</v>
      </c>
      <c r="B3" s="173"/>
      <c r="C3" s="173"/>
      <c r="D3" s="173"/>
      <c r="E3" s="173"/>
      <c r="F3" s="173"/>
      <c r="G3" s="173"/>
      <c r="H3" s="173"/>
      <c r="I3" s="173"/>
    </row>
    <row r="4" spans="1:10" ht="27" thickBot="1">
      <c r="A4" s="173" t="str">
        <f>'CAB Hasta 9,9'!A5:H5</f>
        <v>GOLF CLUB</v>
      </c>
      <c r="B4" s="173"/>
      <c r="C4" s="173"/>
      <c r="D4" s="173"/>
      <c r="E4" s="173"/>
      <c r="F4" s="173"/>
      <c r="G4" s="173"/>
      <c r="H4" s="173"/>
      <c r="I4" s="173"/>
    </row>
    <row r="5" spans="1:10" ht="20.25" thickBot="1">
      <c r="A5" s="177" t="str">
        <f>'CAB Hasta 9,9'!A6:H6</f>
        <v>3° FECHA DEL RANKING DE MAYORES</v>
      </c>
      <c r="B5" s="178"/>
      <c r="C5" s="178"/>
      <c r="D5" s="178"/>
      <c r="E5" s="178"/>
      <c r="F5" s="178"/>
      <c r="G5" s="178"/>
      <c r="H5" s="178"/>
      <c r="I5" s="179"/>
    </row>
    <row r="6" spans="1:10">
      <c r="A6" s="180" t="str">
        <f>'CAB Hasta 9,9'!A8:H8</f>
        <v>DOS VUELTAS DE 9 HOYOS MEDAL PLAY</v>
      </c>
      <c r="B6" s="180"/>
      <c r="C6" s="180"/>
      <c r="D6" s="180"/>
      <c r="E6" s="180"/>
      <c r="F6" s="180"/>
      <c r="G6" s="180"/>
      <c r="H6" s="180"/>
      <c r="I6" s="180"/>
    </row>
    <row r="7" spans="1:10" ht="19.5" thickBot="1">
      <c r="A7" s="180" t="str">
        <f>'CAB Hasta 9,9'!A9:H9</f>
        <v>DOMINGO 15 DE JUNIO DE 2025</v>
      </c>
      <c r="B7" s="180"/>
      <c r="C7" s="180"/>
      <c r="D7" s="180"/>
      <c r="E7" s="180"/>
      <c r="F7" s="180"/>
      <c r="G7" s="180"/>
      <c r="H7" s="180"/>
      <c r="I7" s="180"/>
    </row>
    <row r="8" spans="1:10" ht="20.25" thickBot="1">
      <c r="A8" s="174" t="s">
        <v>26</v>
      </c>
      <c r="B8" s="175"/>
      <c r="C8" s="175"/>
      <c r="D8" s="175"/>
      <c r="E8" s="175"/>
      <c r="F8" s="175"/>
      <c r="G8" s="175"/>
      <c r="H8" s="175"/>
      <c r="I8" s="176"/>
      <c r="J8" s="55"/>
    </row>
    <row r="9" spans="1:10" ht="20.25" thickBot="1">
      <c r="A9" s="7"/>
      <c r="B9" s="8" t="s">
        <v>10</v>
      </c>
      <c r="C9" s="75" t="s">
        <v>8</v>
      </c>
      <c r="D9" s="9" t="s">
        <v>13</v>
      </c>
      <c r="E9" s="9" t="s">
        <v>1</v>
      </c>
      <c r="F9" s="10" t="s">
        <v>2</v>
      </c>
      <c r="G9" s="8" t="s">
        <v>3</v>
      </c>
      <c r="H9" s="8" t="s">
        <v>4</v>
      </c>
      <c r="I9" s="11" t="s">
        <v>5</v>
      </c>
      <c r="J9" s="55"/>
    </row>
    <row r="10" spans="1:10" ht="19.5">
      <c r="A10" s="12" t="s">
        <v>11</v>
      </c>
      <c r="B10" s="13" t="str">
        <f>'SIN VENTAJA DAMAS Y CABALLEROS'!A70</f>
        <v>MAIQUES ANA</v>
      </c>
      <c r="C10" s="76" t="str">
        <f>'SIN VENTAJA DAMAS Y CABALLEROS'!B70</f>
        <v>CMDP</v>
      </c>
      <c r="D10" s="14">
        <f>'SIN VENTAJA DAMAS Y CABALLEROS'!C70</f>
        <v>1.5</v>
      </c>
      <c r="E10" s="14">
        <f>'SIN VENTAJA DAMAS Y CABALLEROS'!D70</f>
        <v>1</v>
      </c>
      <c r="F10" s="12">
        <f>'SIN VENTAJA DAMAS Y CABALLEROS'!E70</f>
        <v>40</v>
      </c>
      <c r="G10" s="16">
        <f>'SIN VENTAJA DAMAS Y CABALLEROS'!F70</f>
        <v>41</v>
      </c>
      <c r="H10" s="34">
        <f>SUM(F10:G10)</f>
        <v>81</v>
      </c>
      <c r="I10" s="15" t="s">
        <v>9</v>
      </c>
      <c r="J10" s="55"/>
    </row>
    <row r="11" spans="1:10" ht="20.25" thickBot="1">
      <c r="A11" s="35" t="s">
        <v>12</v>
      </c>
      <c r="B11" s="17" t="str">
        <f>'SIN VENTAJA DAMAS Y CABALLEROS'!A71</f>
        <v>SLAVIN ADRIANA</v>
      </c>
      <c r="C11" s="77" t="str">
        <f>'SIN VENTAJA DAMAS Y CABALLEROS'!B71</f>
        <v>CMDP</v>
      </c>
      <c r="D11" s="58">
        <f>'SIN VENTAJA DAMAS Y CABALLEROS'!C71</f>
        <v>8</v>
      </c>
      <c r="E11" s="58">
        <f>'SIN VENTAJA DAMAS Y CABALLEROS'!D71</f>
        <v>8</v>
      </c>
      <c r="F11" s="59">
        <f>'SIN VENTAJA DAMAS Y CABALLEROS'!E71</f>
        <v>50</v>
      </c>
      <c r="G11" s="60">
        <f>'SIN VENTAJA DAMAS Y CABALLEROS'!F71</f>
        <v>41</v>
      </c>
      <c r="H11" s="61">
        <f>SUM(F11:G11)</f>
        <v>91</v>
      </c>
      <c r="I11" s="20" t="s">
        <v>9</v>
      </c>
      <c r="J11" s="55"/>
    </row>
    <row r="12" spans="1:10" ht="20.25" thickBot="1">
      <c r="A12" s="23"/>
      <c r="B12" s="24"/>
      <c r="C12" s="78"/>
      <c r="D12" s="23"/>
      <c r="E12" s="23"/>
      <c r="F12" s="24"/>
      <c r="G12" s="24"/>
      <c r="H12" s="25"/>
      <c r="I12" s="26"/>
      <c r="J12" s="55"/>
    </row>
    <row r="13" spans="1:10" ht="20.25" thickBot="1">
      <c r="A13" s="174" t="str">
        <f>DAM!A11</f>
        <v>DAMAS CATEGORIA UNICA</v>
      </c>
      <c r="B13" s="175"/>
      <c r="C13" s="175"/>
      <c r="D13" s="175"/>
      <c r="E13" s="175"/>
      <c r="F13" s="175"/>
      <c r="G13" s="175"/>
      <c r="H13" s="175"/>
      <c r="I13" s="176"/>
      <c r="J13" s="55"/>
    </row>
    <row r="14" spans="1:10" ht="20.25" thickBot="1">
      <c r="A14" s="7"/>
      <c r="B14" s="8" t="s">
        <v>10</v>
      </c>
      <c r="C14" s="75" t="s">
        <v>8</v>
      </c>
      <c r="D14" s="9" t="s">
        <v>13</v>
      </c>
      <c r="E14" s="9" t="s">
        <v>1</v>
      </c>
      <c r="F14" s="10" t="s">
        <v>2</v>
      </c>
      <c r="G14" s="8" t="s">
        <v>3</v>
      </c>
      <c r="H14" s="8" t="s">
        <v>4</v>
      </c>
      <c r="I14" s="11" t="s">
        <v>5</v>
      </c>
      <c r="J14" s="55"/>
    </row>
    <row r="15" spans="1:10" ht="19.5">
      <c r="A15" s="12" t="s">
        <v>11</v>
      </c>
      <c r="B15" s="13" t="s">
        <v>32</v>
      </c>
      <c r="C15" s="76" t="s">
        <v>9</v>
      </c>
      <c r="D15" s="14" t="s">
        <v>9</v>
      </c>
      <c r="E15" s="14" t="s">
        <v>9</v>
      </c>
      <c r="F15" s="12" t="s">
        <v>9</v>
      </c>
      <c r="G15" s="16" t="s">
        <v>9</v>
      </c>
      <c r="H15" s="34" t="s">
        <v>9</v>
      </c>
      <c r="I15" s="15" t="s">
        <v>9</v>
      </c>
      <c r="J15" s="55"/>
    </row>
    <row r="16" spans="1:10" ht="20.25" thickBot="1">
      <c r="A16" s="35" t="s">
        <v>12</v>
      </c>
      <c r="B16" s="17" t="str">
        <f>DAM!A14</f>
        <v>FARIAS GRACIELA</v>
      </c>
      <c r="C16" s="77" t="str">
        <f>DAM!B14</f>
        <v>VGGC</v>
      </c>
      <c r="D16" s="58">
        <f>DAM!C14</f>
        <v>26.6</v>
      </c>
      <c r="E16" s="58">
        <f>DAM!D14</f>
        <v>28</v>
      </c>
      <c r="F16" s="59">
        <f>DAM!E14</f>
        <v>56</v>
      </c>
      <c r="G16" s="60">
        <f>DAM!F14</f>
        <v>53</v>
      </c>
      <c r="H16" s="61">
        <f>SUM(F16:G16)</f>
        <v>109</v>
      </c>
      <c r="I16" s="20">
        <f>(H16-E16)</f>
        <v>81</v>
      </c>
      <c r="J16" s="55"/>
    </row>
    <row r="17" spans="1:10" ht="20.25" hidden="1" thickBot="1">
      <c r="A17" s="23"/>
      <c r="B17" s="24"/>
      <c r="C17" s="78"/>
      <c r="D17" s="23"/>
      <c r="E17" s="23"/>
      <c r="F17" s="23"/>
      <c r="G17" s="23"/>
      <c r="H17" s="25"/>
      <c r="I17" s="26"/>
      <c r="J17" s="55"/>
    </row>
    <row r="18" spans="1:10" ht="20.25" hidden="1" thickBot="1">
      <c r="A18" s="174" t="e">
        <f>DAM!#REF!</f>
        <v>#REF!</v>
      </c>
      <c r="B18" s="175"/>
      <c r="C18" s="175"/>
      <c r="D18" s="175"/>
      <c r="E18" s="175"/>
      <c r="F18" s="175"/>
      <c r="G18" s="175"/>
      <c r="H18" s="175"/>
      <c r="I18" s="176"/>
      <c r="J18" s="55"/>
    </row>
    <row r="19" spans="1:10" ht="20.25" hidden="1" thickBot="1">
      <c r="A19" s="7"/>
      <c r="B19" s="8" t="s">
        <v>10</v>
      </c>
      <c r="C19" s="75" t="s">
        <v>8</v>
      </c>
      <c r="D19" s="9" t="s">
        <v>13</v>
      </c>
      <c r="E19" s="9" t="s">
        <v>1</v>
      </c>
      <c r="F19" s="10" t="s">
        <v>2</v>
      </c>
      <c r="G19" s="8" t="s">
        <v>3</v>
      </c>
      <c r="H19" s="8" t="s">
        <v>4</v>
      </c>
      <c r="I19" s="11" t="s">
        <v>5</v>
      </c>
      <c r="J19" s="55"/>
    </row>
    <row r="20" spans="1:10" ht="19.5" hidden="1">
      <c r="A20" s="12" t="s">
        <v>11</v>
      </c>
      <c r="B20" s="13" t="e">
        <f>DAM!#REF!</f>
        <v>#REF!</v>
      </c>
      <c r="C20" s="76" t="e">
        <f>DAM!#REF!</f>
        <v>#REF!</v>
      </c>
      <c r="D20" s="14" t="e">
        <f>DAM!#REF!</f>
        <v>#REF!</v>
      </c>
      <c r="E20" s="14" t="e">
        <f>DAM!#REF!</f>
        <v>#REF!</v>
      </c>
      <c r="F20" s="12" t="e">
        <f>DAM!#REF!</f>
        <v>#REF!</v>
      </c>
      <c r="G20" s="16" t="e">
        <f>DAM!#REF!</f>
        <v>#REF!</v>
      </c>
      <c r="H20" s="34" t="e">
        <f>SUM(F20:G20)</f>
        <v>#REF!</v>
      </c>
      <c r="I20" s="15" t="e">
        <f>(H20-E20)</f>
        <v>#REF!</v>
      </c>
      <c r="J20" s="55"/>
    </row>
    <row r="21" spans="1:10" ht="20.25" hidden="1" thickBot="1">
      <c r="A21" s="35" t="s">
        <v>12</v>
      </c>
      <c r="B21" s="17" t="e">
        <f>DAM!#REF!</f>
        <v>#REF!</v>
      </c>
      <c r="C21" s="77" t="e">
        <f>DAM!#REF!</f>
        <v>#REF!</v>
      </c>
      <c r="D21" s="58" t="e">
        <f>DAM!#REF!</f>
        <v>#REF!</v>
      </c>
      <c r="E21" s="58" t="e">
        <f>DAM!#REF!</f>
        <v>#REF!</v>
      </c>
      <c r="F21" s="59" t="e">
        <f>DAM!#REF!</f>
        <v>#REF!</v>
      </c>
      <c r="G21" s="60" t="e">
        <f>DAM!#REF!</f>
        <v>#REF!</v>
      </c>
      <c r="H21" s="61" t="e">
        <f>SUM(F21:G21)</f>
        <v>#REF!</v>
      </c>
      <c r="I21" s="20" t="e">
        <f>(H21-E21)</f>
        <v>#REF!</v>
      </c>
      <c r="J21" s="55"/>
    </row>
    <row r="22" spans="1:10" ht="19.5" thickBot="1">
      <c r="A22" s="1"/>
      <c r="E22" s="1"/>
      <c r="J22" s="55"/>
    </row>
    <row r="23" spans="1:10" ht="20.25" thickBot="1">
      <c r="A23" s="174" t="s">
        <v>27</v>
      </c>
      <c r="B23" s="175"/>
      <c r="C23" s="175"/>
      <c r="D23" s="175"/>
      <c r="E23" s="175"/>
      <c r="F23" s="175"/>
      <c r="G23" s="175"/>
      <c r="H23" s="175"/>
      <c r="I23" s="176"/>
      <c r="J23" s="55"/>
    </row>
    <row r="24" spans="1:10" ht="20.25" thickBot="1">
      <c r="A24" s="7"/>
      <c r="B24" s="8" t="s">
        <v>0</v>
      </c>
      <c r="C24" s="75" t="s">
        <v>8</v>
      </c>
      <c r="D24" s="9" t="s">
        <v>13</v>
      </c>
      <c r="E24" s="9" t="s">
        <v>1</v>
      </c>
      <c r="F24" s="10" t="s">
        <v>2</v>
      </c>
      <c r="G24" s="8" t="s">
        <v>3</v>
      </c>
      <c r="H24" s="8" t="s">
        <v>4</v>
      </c>
      <c r="I24" s="53" t="s">
        <v>9</v>
      </c>
      <c r="J24" s="55"/>
    </row>
    <row r="25" spans="1:10" ht="19.5">
      <c r="A25" s="12" t="s">
        <v>11</v>
      </c>
      <c r="B25" s="13" t="str">
        <f>'SIN VENTAJA DAMAS Y CABALLEROS'!A13</f>
        <v>HEIZENREDER PABLO GUILLERMO</v>
      </c>
      <c r="C25" s="76" t="str">
        <f>'SIN VENTAJA DAMAS Y CABALLEROS'!B13</f>
        <v>VGGC</v>
      </c>
      <c r="D25" s="14">
        <f>'SIN VENTAJA DAMAS Y CABALLEROS'!C13</f>
        <v>1.7</v>
      </c>
      <c r="E25" s="14">
        <f>'SIN VENTAJA DAMAS Y CABALLEROS'!D13</f>
        <v>1</v>
      </c>
      <c r="F25" s="12">
        <f>'SIN VENTAJA DAMAS Y CABALLEROS'!E13</f>
        <v>37</v>
      </c>
      <c r="G25" s="16">
        <f>'SIN VENTAJA DAMAS Y CABALLEROS'!F13</f>
        <v>33</v>
      </c>
      <c r="H25" s="34">
        <f t="shared" ref="H25" si="0">SUM(F25:G25)</f>
        <v>70</v>
      </c>
      <c r="I25" s="15" t="s">
        <v>9</v>
      </c>
      <c r="J25" s="55"/>
    </row>
    <row r="26" spans="1:10" ht="20.25" thickBot="1">
      <c r="A26" s="35" t="s">
        <v>12</v>
      </c>
      <c r="B26" s="17" t="str">
        <f>'SIN VENTAJA DAMAS Y CABALLEROS'!A14</f>
        <v>PABON LUCAS</v>
      </c>
      <c r="C26" s="80" t="str">
        <f>'SIN VENTAJA DAMAS Y CABALLEROS'!B14</f>
        <v>LPSA</v>
      </c>
      <c r="D26" s="18">
        <f>'SIN VENTAJA DAMAS Y CABALLEROS'!C14</f>
        <v>-0.8</v>
      </c>
      <c r="E26" s="18">
        <f>'SIN VENTAJA DAMAS Y CABALLEROS'!D14</f>
        <v>-2</v>
      </c>
      <c r="F26" s="21">
        <f>'SIN VENTAJA DAMAS Y CABALLEROS'!E14</f>
        <v>36</v>
      </c>
      <c r="G26" s="22">
        <f>'SIN VENTAJA DAMAS Y CABALLEROS'!F14</f>
        <v>34</v>
      </c>
      <c r="H26" s="19">
        <f t="shared" ref="H26" si="1">SUM(F26:G26)</f>
        <v>70</v>
      </c>
      <c r="I26" s="20" t="s">
        <v>9</v>
      </c>
      <c r="J26" s="55"/>
    </row>
    <row r="27" spans="1:10" ht="20.25" thickBot="1">
      <c r="A27" s="45"/>
      <c r="B27" s="46"/>
      <c r="C27" s="81"/>
      <c r="D27" s="47"/>
      <c r="E27" s="47"/>
      <c r="F27" s="46"/>
      <c r="G27" s="46"/>
      <c r="H27" s="48"/>
      <c r="J27" s="55"/>
    </row>
    <row r="28" spans="1:10" ht="20.25" thickBot="1">
      <c r="A28" s="174" t="str">
        <f>'CAB Hasta 9,9'!A11:H11</f>
        <v>CABALLEROS CATEGORIA HASTA 9.9</v>
      </c>
      <c r="B28" s="175"/>
      <c r="C28" s="175"/>
      <c r="D28" s="175"/>
      <c r="E28" s="175"/>
      <c r="F28" s="175"/>
      <c r="G28" s="175"/>
      <c r="H28" s="175"/>
      <c r="I28" s="176"/>
      <c r="J28" s="55"/>
    </row>
    <row r="29" spans="1:10" ht="20.25" thickBot="1">
      <c r="A29" s="7"/>
      <c r="B29" s="8" t="s">
        <v>0</v>
      </c>
      <c r="C29" s="75" t="s">
        <v>8</v>
      </c>
      <c r="D29" s="9" t="s">
        <v>13</v>
      </c>
      <c r="E29" s="9" t="s">
        <v>1</v>
      </c>
      <c r="F29" s="10" t="s">
        <v>2</v>
      </c>
      <c r="G29" s="8" t="s">
        <v>3</v>
      </c>
      <c r="H29" s="8" t="s">
        <v>4</v>
      </c>
      <c r="I29" s="11" t="s">
        <v>5</v>
      </c>
      <c r="J29" s="55"/>
    </row>
    <row r="30" spans="1:10" ht="19.5">
      <c r="A30" s="12" t="s">
        <v>11</v>
      </c>
      <c r="B30" s="13" t="s">
        <v>32</v>
      </c>
      <c r="C30" s="144" t="s">
        <v>9</v>
      </c>
      <c r="D30" s="145" t="s">
        <v>9</v>
      </c>
      <c r="E30" s="145" t="s">
        <v>9</v>
      </c>
      <c r="F30" s="146" t="s">
        <v>9</v>
      </c>
      <c r="G30" s="147" t="s">
        <v>9</v>
      </c>
      <c r="H30" s="148" t="s">
        <v>9</v>
      </c>
      <c r="I30" s="15" t="s">
        <v>9</v>
      </c>
      <c r="J30" s="55"/>
    </row>
    <row r="31" spans="1:10" ht="20.25" thickBot="1">
      <c r="A31" s="35" t="s">
        <v>12</v>
      </c>
      <c r="B31" s="17" t="str">
        <f>'CAB Hasta 9,9'!A14</f>
        <v>COUYOUPETROU SANTIAGO</v>
      </c>
      <c r="C31" s="80" t="str">
        <f>'CAB Hasta 9,9'!B14</f>
        <v>GLCE</v>
      </c>
      <c r="D31" s="18">
        <f>'CAB Hasta 9,9'!C14</f>
        <v>3.1</v>
      </c>
      <c r="E31" s="18">
        <f>'CAB Hasta 9,9'!D14</f>
        <v>3</v>
      </c>
      <c r="F31" s="21">
        <f>'CAB Hasta 9,9'!E14</f>
        <v>37</v>
      </c>
      <c r="G31" s="22">
        <f>'CAB Hasta 9,9'!F14</f>
        <v>35</v>
      </c>
      <c r="H31" s="19">
        <f>SUM(F31+G31)</f>
        <v>72</v>
      </c>
      <c r="I31" s="20">
        <f>(H31-E31)</f>
        <v>69</v>
      </c>
      <c r="J31" s="55"/>
    </row>
    <row r="32" spans="1:10" ht="20.25" thickBot="1">
      <c r="A32" s="23"/>
      <c r="B32" s="24"/>
      <c r="C32" s="78"/>
      <c r="D32" s="23"/>
      <c r="E32" s="23"/>
      <c r="F32" s="24"/>
      <c r="G32" s="24"/>
      <c r="H32" s="25"/>
      <c r="I32" s="26"/>
      <c r="J32" s="55"/>
    </row>
    <row r="33" spans="1:10" ht="20.25" thickBot="1">
      <c r="A33" s="174" t="str">
        <f>'CAB 10-16,9'!A11:H11</f>
        <v>CABALLEROS CATEGORIA 10-16.9</v>
      </c>
      <c r="B33" s="175"/>
      <c r="C33" s="175"/>
      <c r="D33" s="175"/>
      <c r="E33" s="175"/>
      <c r="F33" s="175"/>
      <c r="G33" s="175"/>
      <c r="H33" s="175"/>
      <c r="I33" s="176"/>
      <c r="J33" s="55"/>
    </row>
    <row r="34" spans="1:10" ht="20.25" thickBot="1">
      <c r="A34" s="7"/>
      <c r="B34" s="8" t="s">
        <v>0</v>
      </c>
      <c r="C34" s="75" t="s">
        <v>8</v>
      </c>
      <c r="D34" s="9" t="s">
        <v>13</v>
      </c>
      <c r="E34" s="9" t="s">
        <v>1</v>
      </c>
      <c r="F34" s="10" t="s">
        <v>2</v>
      </c>
      <c r="G34" s="8" t="s">
        <v>3</v>
      </c>
      <c r="H34" s="8" t="s">
        <v>4</v>
      </c>
      <c r="I34" s="11" t="s">
        <v>5</v>
      </c>
      <c r="J34" s="55"/>
    </row>
    <row r="35" spans="1:10" ht="19.5">
      <c r="A35" s="12" t="s">
        <v>11</v>
      </c>
      <c r="B35" s="13" t="str">
        <f>'CAB 10-16,9'!A13</f>
        <v>MITTON FABIO ANIBAL</v>
      </c>
      <c r="C35" s="76" t="str">
        <f>'CAB 10-16,9'!B13</f>
        <v>SPGC</v>
      </c>
      <c r="D35" s="14">
        <f>'CAB 10-16,9'!C13</f>
        <v>12.3</v>
      </c>
      <c r="E35" s="14">
        <f>'CAB 10-16,9'!D13</f>
        <v>14</v>
      </c>
      <c r="F35" s="12">
        <f>'CAB 10-16,9'!E13</f>
        <v>42</v>
      </c>
      <c r="G35" s="16">
        <f>'CAB 10-16,9'!F13</f>
        <v>45</v>
      </c>
      <c r="H35" s="34">
        <f>'CAB 10-16,9'!G13</f>
        <v>87</v>
      </c>
      <c r="I35" s="15">
        <f>'CAB 10-16,9'!H13</f>
        <v>73</v>
      </c>
      <c r="J35" s="55"/>
    </row>
    <row r="36" spans="1:10" ht="20.25" thickBot="1">
      <c r="A36" s="35" t="s">
        <v>12</v>
      </c>
      <c r="B36" s="17" t="str">
        <f>'CAB 10-16,9'!A14</f>
        <v>MIRAVE PATRICIO</v>
      </c>
      <c r="C36" s="80" t="str">
        <f>'CAB 10-16,9'!B14</f>
        <v>MDPGC</v>
      </c>
      <c r="D36" s="18">
        <f>'CAB 10-16,9'!C14</f>
        <v>15.4</v>
      </c>
      <c r="E36" s="18">
        <f>'CAB 10-16,9'!D14</f>
        <v>17</v>
      </c>
      <c r="F36" s="21">
        <f>'CAB 10-16,9'!E14</f>
        <v>42</v>
      </c>
      <c r="G36" s="22">
        <f>'CAB 10-16,9'!F14</f>
        <v>48</v>
      </c>
      <c r="H36" s="19">
        <f>'CAB 10-16,9'!G14</f>
        <v>90</v>
      </c>
      <c r="I36" s="20">
        <f>'CAB 10-16,9'!H14</f>
        <v>73</v>
      </c>
      <c r="J36" s="55"/>
    </row>
    <row r="37" spans="1:10" ht="20.25" thickBot="1">
      <c r="A37" s="23"/>
      <c r="B37" s="24"/>
      <c r="C37" s="78"/>
      <c r="D37" s="23"/>
      <c r="E37" s="23"/>
      <c r="F37" s="24"/>
      <c r="G37" s="24"/>
      <c r="H37" s="25"/>
      <c r="I37" s="26"/>
      <c r="J37" s="55"/>
    </row>
    <row r="38" spans="1:10" ht="20.25" thickBot="1">
      <c r="A38" s="174" t="str">
        <f>'CAB 17-24,9'!A11:H11</f>
        <v>CABALLEROS CATEGORIA 17-24.9</v>
      </c>
      <c r="B38" s="175"/>
      <c r="C38" s="175"/>
      <c r="D38" s="175"/>
      <c r="E38" s="175"/>
      <c r="F38" s="175"/>
      <c r="G38" s="175"/>
      <c r="H38" s="175"/>
      <c r="I38" s="176"/>
      <c r="J38" s="55"/>
    </row>
    <row r="39" spans="1:10" ht="20.25" thickBot="1">
      <c r="A39" s="7"/>
      <c r="B39" s="8" t="s">
        <v>0</v>
      </c>
      <c r="C39" s="75" t="s">
        <v>8</v>
      </c>
      <c r="D39" s="9" t="s">
        <v>13</v>
      </c>
      <c r="E39" s="9" t="s">
        <v>1</v>
      </c>
      <c r="F39" s="10" t="s">
        <v>2</v>
      </c>
      <c r="G39" s="8" t="s">
        <v>3</v>
      </c>
      <c r="H39" s="8" t="s">
        <v>4</v>
      </c>
      <c r="I39" s="11" t="s">
        <v>5</v>
      </c>
      <c r="J39" s="55"/>
    </row>
    <row r="40" spans="1:10" ht="19.5">
      <c r="A40" s="12" t="s">
        <v>11</v>
      </c>
      <c r="B40" s="13" t="str">
        <f>'CAB 17-24,9'!A13</f>
        <v>ALTAMIRANO HUGO</v>
      </c>
      <c r="C40" s="76" t="str">
        <f>'CAB 17-24,9'!B13</f>
        <v>SPGC</v>
      </c>
      <c r="D40" s="14">
        <f>'CAB 17-24,9'!C13</f>
        <v>24.9</v>
      </c>
      <c r="E40" s="14">
        <f>'CAB 17-24,9'!D13</f>
        <v>28</v>
      </c>
      <c r="F40" s="12">
        <f>'CAB 17-24,9'!E13</f>
        <v>51</v>
      </c>
      <c r="G40" s="16">
        <f>'CAB 17-24,9'!F13</f>
        <v>47</v>
      </c>
      <c r="H40" s="34">
        <f>'CAB 17-24,9'!G13</f>
        <v>98</v>
      </c>
      <c r="I40" s="15">
        <f>'CAB 17-24,9'!H13</f>
        <v>70</v>
      </c>
      <c r="J40" s="55"/>
    </row>
    <row r="41" spans="1:10" ht="20.25" thickBot="1">
      <c r="A41" s="35" t="s">
        <v>12</v>
      </c>
      <c r="B41" s="17" t="str">
        <f>'CAB 17-24,9'!A14</f>
        <v>BEPMALE LEONARDO</v>
      </c>
      <c r="C41" s="80" t="str">
        <f>'CAB 17-24,9'!B14</f>
        <v>TGC</v>
      </c>
      <c r="D41" s="18">
        <f>'CAB 17-24,9'!C14</f>
        <v>19</v>
      </c>
      <c r="E41" s="18">
        <f>'CAB 17-24,9'!D14</f>
        <v>21</v>
      </c>
      <c r="F41" s="21">
        <f>'CAB 17-24,9'!E14</f>
        <v>48</v>
      </c>
      <c r="G41" s="22">
        <f>'CAB 17-24,9'!F14</f>
        <v>47</v>
      </c>
      <c r="H41" s="19">
        <f>'CAB 17-24,9'!G14</f>
        <v>95</v>
      </c>
      <c r="I41" s="20">
        <f>'CAB 17-24,9'!H14</f>
        <v>74</v>
      </c>
      <c r="J41" s="55"/>
    </row>
    <row r="42" spans="1:10" ht="20.25" thickBot="1">
      <c r="A42" s="23"/>
      <c r="B42" s="24"/>
      <c r="C42" s="78"/>
      <c r="D42" s="23"/>
      <c r="E42" s="23"/>
      <c r="F42" s="24"/>
      <c r="G42" s="24"/>
      <c r="H42" s="25"/>
      <c r="I42" s="26"/>
      <c r="J42" s="55"/>
    </row>
    <row r="43" spans="1:10" ht="20.25" thickBot="1">
      <c r="A43" s="174" t="str">
        <f>'CAB 25 Al Max'!A11:M11</f>
        <v>CABALLEROS CATEGORIA 25 AL MAXIMO</v>
      </c>
      <c r="B43" s="175"/>
      <c r="C43" s="175"/>
      <c r="D43" s="175"/>
      <c r="E43" s="175"/>
      <c r="F43" s="175"/>
      <c r="G43" s="175"/>
      <c r="H43" s="175"/>
      <c r="I43" s="176"/>
      <c r="J43" s="55"/>
    </row>
    <row r="44" spans="1:10" ht="20.25" thickBot="1">
      <c r="A44" s="7"/>
      <c r="B44" s="8" t="s">
        <v>0</v>
      </c>
      <c r="C44" s="75" t="s">
        <v>8</v>
      </c>
      <c r="D44" s="9" t="s">
        <v>13</v>
      </c>
      <c r="E44" s="9" t="s">
        <v>1</v>
      </c>
      <c r="F44" s="10" t="s">
        <v>2</v>
      </c>
      <c r="G44" s="8" t="s">
        <v>3</v>
      </c>
      <c r="H44" s="8" t="s">
        <v>4</v>
      </c>
      <c r="I44" s="11" t="s">
        <v>5</v>
      </c>
      <c r="J44" s="55"/>
    </row>
    <row r="45" spans="1:10" ht="19.5">
      <c r="A45" s="12" t="s">
        <v>11</v>
      </c>
      <c r="B45" s="13" t="str">
        <f>'CAB 25 Al Max'!A13</f>
        <v>TRISTAN FERNANDO</v>
      </c>
      <c r="C45" s="76" t="str">
        <f>'CAB 25 Al Max'!B13</f>
        <v>NGC</v>
      </c>
      <c r="D45" s="14">
        <f>'CAB 25 Al Max'!C13</f>
        <v>29.3</v>
      </c>
      <c r="E45" s="14">
        <f>'CAB 25 Al Max'!D13</f>
        <v>33</v>
      </c>
      <c r="F45" s="12">
        <f>'CAB 25 Al Max'!E13</f>
        <v>52</v>
      </c>
      <c r="G45" s="16">
        <f>'CAB 25 Al Max'!F13</f>
        <v>50</v>
      </c>
      <c r="H45" s="34">
        <f>'CAB 25 Al Max'!G13</f>
        <v>102</v>
      </c>
      <c r="I45" s="15">
        <f>'CAB 25 Al Max'!H13</f>
        <v>69</v>
      </c>
      <c r="J45" s="55"/>
    </row>
    <row r="46" spans="1:10" ht="20.25" thickBot="1">
      <c r="A46" s="35" t="s">
        <v>12</v>
      </c>
      <c r="B46" s="17" t="str">
        <f>'CAB 25 Al Max'!A14</f>
        <v>BORDENAVE DANIEL</v>
      </c>
      <c r="C46" s="80" t="str">
        <f>'CAB 25 Al Max'!B14</f>
        <v>STGC</v>
      </c>
      <c r="D46" s="18">
        <f>'CAB 25 Al Max'!C14</f>
        <v>41.7</v>
      </c>
      <c r="E46" s="18">
        <f>'CAB 25 Al Max'!D14</f>
        <v>47</v>
      </c>
      <c r="F46" s="21">
        <f>'CAB 25 Al Max'!E14</f>
        <v>64</v>
      </c>
      <c r="G46" s="22">
        <f>'CAB 25 Al Max'!F14</f>
        <v>56</v>
      </c>
      <c r="H46" s="19">
        <f>'CAB 25 Al Max'!G14</f>
        <v>120</v>
      </c>
      <c r="I46" s="20">
        <f>'CAB 25 Al Max'!H14</f>
        <v>73</v>
      </c>
      <c r="J46" s="55"/>
    </row>
  </sheetData>
  <mergeCells count="15">
    <mergeCell ref="A43:I43"/>
    <mergeCell ref="A28:I28"/>
    <mergeCell ref="A33:I33"/>
    <mergeCell ref="A38:I38"/>
    <mergeCell ref="A13:I13"/>
    <mergeCell ref="A23:I23"/>
    <mergeCell ref="A18:I18"/>
    <mergeCell ref="A1:I1"/>
    <mergeCell ref="A2:I2"/>
    <mergeCell ref="A3:I3"/>
    <mergeCell ref="A8:I8"/>
    <mergeCell ref="A5:I5"/>
    <mergeCell ref="A4:I4"/>
    <mergeCell ref="A6:I6"/>
    <mergeCell ref="A7:I7"/>
  </mergeCells>
  <phoneticPr fontId="1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CAB Hasta 9,9</vt:lpstr>
      <vt:lpstr>CAB 10-16,9</vt:lpstr>
      <vt:lpstr>CAB 17-24,9</vt:lpstr>
      <vt:lpstr>CAB 25 Al Max</vt:lpstr>
      <vt:lpstr>DAM</vt:lpstr>
      <vt:lpstr>SIN VENTAJA DAMAS Y CABALLEROS</vt:lpstr>
      <vt:lpstr>HORARIOS SABADO</vt:lpstr>
      <vt:lpstr>HORARIOS DOMINGO</vt:lpstr>
      <vt:lpstr>CUADRO DE GANADORES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2025-06-13T20:41:40Z</cp:lastPrinted>
  <dcterms:created xsi:type="dcterms:W3CDTF">2000-04-30T13:23:02Z</dcterms:created>
  <dcterms:modified xsi:type="dcterms:W3CDTF">2025-06-15T19:30:28Z</dcterms:modified>
</cp:coreProperties>
</file>